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dreas\Bowling-Club\Verband TGSG\Liga Unterlagen\Sektionswettkämpfe\2016-2017\"/>
    </mc:Choice>
  </mc:AlternateContent>
  <bookViews>
    <workbookView xWindow="240" yWindow="45" windowWidth="20115" windowHeight="7995" activeTab="5"/>
  </bookViews>
  <sheets>
    <sheet name="Mitgliederdaten" sheetId="2" r:id="rId1"/>
    <sheet name="Teams" sheetId="1" r:id="rId2"/>
    <sheet name="Einteilung" sheetId="4" state="hidden" r:id="rId3"/>
    <sheet name="Tag 1" sheetId="3" r:id="rId4"/>
    <sheet name="Tag 2" sheetId="16" r:id="rId5"/>
    <sheet name="Tag 3" sheetId="17" r:id="rId6"/>
    <sheet name="Tag 4" sheetId="18" r:id="rId7"/>
    <sheet name="Tag 5" sheetId="19" r:id="rId8"/>
    <sheet name="Tag 6" sheetId="29" r:id="rId9"/>
    <sheet name="Tag 7" sheetId="30" r:id="rId10"/>
    <sheet name="Tag 8" sheetId="31" r:id="rId11"/>
    <sheet name="Tag 9" sheetId="32" r:id="rId12"/>
    <sheet name="Tag 10" sheetId="33" r:id="rId13"/>
    <sheet name="Tag 11" sheetId="34" r:id="rId14"/>
    <sheet name="Tag 12" sheetId="35" r:id="rId15"/>
    <sheet name="Tag 13" sheetId="36" r:id="rId16"/>
    <sheet name="Tag 14" sheetId="37" r:id="rId17"/>
    <sheet name="HC-Berechnung" sheetId="15" state="hidden" r:id="rId18"/>
    <sheet name="Rangliste" sheetId="14" r:id="rId19"/>
    <sheet name="Sortierung Rangliste" sheetId="13" r:id="rId20"/>
    <sheet name="Zusamenfassung" sheetId="38" r:id="rId21"/>
  </sheets>
  <definedNames>
    <definedName name="_xlnm.Print_Area" localSheetId="18">Rangliste!$A$101:$F$132</definedName>
    <definedName name="_xlnm.Print_Area" localSheetId="3">'Tag 1'!$A$1:$U$52</definedName>
    <definedName name="_xlnm.Print_Area" localSheetId="12">'Tag 10'!$A$1:$Q$71</definedName>
    <definedName name="_xlnm.Print_Area" localSheetId="13">'Tag 11'!$A$1:$Q$71</definedName>
    <definedName name="_xlnm.Print_Area" localSheetId="14">'Tag 12'!$A$1:$Q$71</definedName>
    <definedName name="_xlnm.Print_Area" localSheetId="15">'Tag 13'!$A$1:$Q$71</definedName>
    <definedName name="_xlnm.Print_Area" localSheetId="16">'Tag 14'!$A$1:$Q$71</definedName>
    <definedName name="_xlnm.Print_Area" localSheetId="4">'Tag 2'!$A$1:$U$43</definedName>
    <definedName name="_xlnm.Print_Area" localSheetId="5">'Tag 3'!$A$1:$U$52</definedName>
    <definedName name="_xlnm.Print_Area" localSheetId="6">'Tag 4'!$A$1:$Q$71</definedName>
    <definedName name="_xlnm.Print_Area" localSheetId="7">'Tag 5'!$A$1:$Q$71</definedName>
    <definedName name="_xlnm.Print_Area" localSheetId="8">'Tag 6'!$A$1:$Q$71</definedName>
    <definedName name="_xlnm.Print_Area" localSheetId="9">'Tag 7'!$A$1:$Q$71</definedName>
    <definedName name="_xlnm.Print_Area" localSheetId="10">'Tag 8'!$A$1:$Q$71</definedName>
    <definedName name="_xlnm.Print_Area" localSheetId="11">'Tag 9'!$A$1:$Q$71</definedName>
  </definedNames>
  <calcPr calcId="152511"/>
  <customWorkbookViews>
    <customWorkbookView name="VictorGeiger - Persönliche Ansicht" guid="{7603320A-D9DD-42C4-AEF2-A3CC8B1951AB}" mergeInterval="0" personalView="1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A74" i="38" l="1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B73" i="38"/>
  <c r="C73" i="38"/>
  <c r="A73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B38" i="38"/>
  <c r="C38" i="38"/>
  <c r="A38" i="38"/>
  <c r="DH5" i="38"/>
  <c r="DI5" i="38"/>
  <c r="DJ5" i="38"/>
  <c r="DK5" i="38"/>
  <c r="DL5" i="38"/>
  <c r="DM5" i="38"/>
  <c r="DQ5" i="38"/>
  <c r="DR5" i="38"/>
  <c r="DS5" i="38"/>
  <c r="DT5" i="38"/>
  <c r="DU5" i="38"/>
  <c r="DV5" i="38"/>
  <c r="DH6" i="38"/>
  <c r="DI6" i="38"/>
  <c r="DJ6" i="38"/>
  <c r="DK6" i="38"/>
  <c r="DL6" i="38"/>
  <c r="DM6" i="38"/>
  <c r="DQ6" i="38"/>
  <c r="DR6" i="38"/>
  <c r="DS6" i="38"/>
  <c r="DT6" i="38"/>
  <c r="DU6" i="38"/>
  <c r="DV6" i="38"/>
  <c r="DH7" i="38"/>
  <c r="DI7" i="38"/>
  <c r="DJ7" i="38"/>
  <c r="DK7" i="38"/>
  <c r="DL7" i="38"/>
  <c r="DM7" i="38"/>
  <c r="DQ7" i="38"/>
  <c r="DR7" i="38"/>
  <c r="DS7" i="38"/>
  <c r="DT7" i="38"/>
  <c r="DU7" i="38"/>
  <c r="DV7" i="38"/>
  <c r="DH8" i="38"/>
  <c r="DI8" i="38"/>
  <c r="DJ8" i="38"/>
  <c r="DK8" i="38"/>
  <c r="DL8" i="38"/>
  <c r="DM8" i="38"/>
  <c r="DQ8" i="38"/>
  <c r="DR8" i="38"/>
  <c r="DS8" i="38"/>
  <c r="DT8" i="38"/>
  <c r="DU8" i="38"/>
  <c r="DV8" i="38"/>
  <c r="DH9" i="38"/>
  <c r="DI9" i="38"/>
  <c r="DJ9" i="38"/>
  <c r="DK9" i="38"/>
  <c r="DL9" i="38"/>
  <c r="DM9" i="38"/>
  <c r="DQ9" i="38"/>
  <c r="DR9" i="38"/>
  <c r="DS9" i="38"/>
  <c r="DT9" i="38"/>
  <c r="DU9" i="38"/>
  <c r="DV9" i="38"/>
  <c r="DH10" i="38"/>
  <c r="DI10" i="38"/>
  <c r="DJ10" i="38"/>
  <c r="DK10" i="38"/>
  <c r="DL10" i="38"/>
  <c r="DM10" i="38"/>
  <c r="DQ10" i="38"/>
  <c r="DR10" i="38"/>
  <c r="DS10" i="38"/>
  <c r="DT10" i="38"/>
  <c r="DU10" i="38"/>
  <c r="DV10" i="38"/>
  <c r="DH11" i="38"/>
  <c r="DI11" i="38"/>
  <c r="DJ11" i="38"/>
  <c r="DK11" i="38"/>
  <c r="DL11" i="38"/>
  <c r="DM11" i="38"/>
  <c r="DQ11" i="38"/>
  <c r="DR11" i="38"/>
  <c r="DS11" i="38"/>
  <c r="DT11" i="38"/>
  <c r="DU11" i="38"/>
  <c r="DV11" i="38"/>
  <c r="DH12" i="38"/>
  <c r="DI12" i="38"/>
  <c r="DJ12" i="38"/>
  <c r="DK12" i="38"/>
  <c r="DL12" i="38"/>
  <c r="DM12" i="38"/>
  <c r="DQ12" i="38"/>
  <c r="DR12" i="38"/>
  <c r="DS12" i="38"/>
  <c r="DT12" i="38"/>
  <c r="DU12" i="38"/>
  <c r="DV12" i="38"/>
  <c r="DH13" i="38"/>
  <c r="DI13" i="38"/>
  <c r="DJ13" i="38"/>
  <c r="DK13" i="38"/>
  <c r="DL13" i="38"/>
  <c r="DM13" i="38"/>
  <c r="DQ13" i="38"/>
  <c r="DR13" i="38"/>
  <c r="DS13" i="38"/>
  <c r="DT13" i="38"/>
  <c r="DU13" i="38"/>
  <c r="DV13" i="38"/>
  <c r="DH14" i="38"/>
  <c r="DI14" i="38"/>
  <c r="DJ14" i="38"/>
  <c r="DK14" i="38"/>
  <c r="DL14" i="38"/>
  <c r="DM14" i="38"/>
  <c r="DQ14" i="38"/>
  <c r="DR14" i="38"/>
  <c r="DS14" i="38"/>
  <c r="DT14" i="38"/>
  <c r="DU14" i="38"/>
  <c r="DV14" i="38"/>
  <c r="DH15" i="38"/>
  <c r="DI15" i="38"/>
  <c r="DJ15" i="38"/>
  <c r="DK15" i="38"/>
  <c r="DL15" i="38"/>
  <c r="DM15" i="38"/>
  <c r="DQ15" i="38"/>
  <c r="DR15" i="38"/>
  <c r="DS15" i="38"/>
  <c r="DT15" i="38"/>
  <c r="DU15" i="38"/>
  <c r="DV15" i="38"/>
  <c r="DH16" i="38"/>
  <c r="DI16" i="38"/>
  <c r="DJ16" i="38"/>
  <c r="DK16" i="38"/>
  <c r="DL16" i="38"/>
  <c r="DM16" i="38"/>
  <c r="DQ16" i="38"/>
  <c r="DR16" i="38"/>
  <c r="DS16" i="38"/>
  <c r="DT16" i="38"/>
  <c r="DU16" i="38"/>
  <c r="DV16" i="38"/>
  <c r="DH17" i="38"/>
  <c r="DI17" i="38"/>
  <c r="DJ17" i="38"/>
  <c r="DK17" i="38"/>
  <c r="DL17" i="38"/>
  <c r="DM17" i="38"/>
  <c r="DQ17" i="38"/>
  <c r="DR17" i="38"/>
  <c r="DS17" i="38"/>
  <c r="DT17" i="38"/>
  <c r="DU17" i="38"/>
  <c r="DV17" i="38"/>
  <c r="DH18" i="38"/>
  <c r="DI18" i="38"/>
  <c r="DJ18" i="38"/>
  <c r="DK18" i="38"/>
  <c r="DL18" i="38"/>
  <c r="DM18" i="38"/>
  <c r="DQ18" i="38"/>
  <c r="DR18" i="38"/>
  <c r="DS18" i="38"/>
  <c r="DT18" i="38"/>
  <c r="DU18" i="38"/>
  <c r="DV18" i="38"/>
  <c r="DH19" i="38"/>
  <c r="DI19" i="38"/>
  <c r="DJ19" i="38"/>
  <c r="DK19" i="38"/>
  <c r="DL19" i="38"/>
  <c r="DM19" i="38"/>
  <c r="DQ19" i="38"/>
  <c r="DR19" i="38"/>
  <c r="DS19" i="38"/>
  <c r="DT19" i="38"/>
  <c r="DU19" i="38"/>
  <c r="DV19" i="38"/>
  <c r="DH20" i="38"/>
  <c r="DI20" i="38"/>
  <c r="DJ20" i="38"/>
  <c r="DK20" i="38"/>
  <c r="DL20" i="38"/>
  <c r="DM20" i="38"/>
  <c r="DQ20" i="38"/>
  <c r="DR20" i="38"/>
  <c r="DS20" i="38"/>
  <c r="DT20" i="38"/>
  <c r="DU20" i="38"/>
  <c r="DV20" i="38"/>
  <c r="DH21" i="38"/>
  <c r="DI21" i="38"/>
  <c r="DJ21" i="38"/>
  <c r="DK21" i="38"/>
  <c r="DL21" i="38"/>
  <c r="DM21" i="38"/>
  <c r="DQ21" i="38"/>
  <c r="DR21" i="38"/>
  <c r="DS21" i="38"/>
  <c r="DT21" i="38"/>
  <c r="DU21" i="38"/>
  <c r="DV21" i="38"/>
  <c r="DH22" i="38"/>
  <c r="DI22" i="38"/>
  <c r="DJ22" i="38"/>
  <c r="DK22" i="38"/>
  <c r="DL22" i="38"/>
  <c r="DM22" i="38"/>
  <c r="DQ22" i="38"/>
  <c r="DR22" i="38"/>
  <c r="DS22" i="38"/>
  <c r="DT22" i="38"/>
  <c r="DU22" i="38"/>
  <c r="DV22" i="38"/>
  <c r="DH23" i="38"/>
  <c r="DI23" i="38"/>
  <c r="DJ23" i="38"/>
  <c r="DK23" i="38"/>
  <c r="DL23" i="38"/>
  <c r="DM23" i="38"/>
  <c r="DQ23" i="38"/>
  <c r="DR23" i="38"/>
  <c r="DS23" i="38"/>
  <c r="DT23" i="38"/>
  <c r="DU23" i="38"/>
  <c r="DV23" i="38"/>
  <c r="DH24" i="38"/>
  <c r="DI24" i="38"/>
  <c r="DJ24" i="38"/>
  <c r="DK24" i="38"/>
  <c r="DL24" i="38"/>
  <c r="DM24" i="38"/>
  <c r="DQ24" i="38"/>
  <c r="DR24" i="38"/>
  <c r="DS24" i="38"/>
  <c r="DT24" i="38"/>
  <c r="DU24" i="38"/>
  <c r="DV24" i="38"/>
  <c r="DH25" i="38"/>
  <c r="DI25" i="38"/>
  <c r="DJ25" i="38"/>
  <c r="DK25" i="38"/>
  <c r="DL25" i="38"/>
  <c r="DM25" i="38"/>
  <c r="DQ25" i="38"/>
  <c r="DR25" i="38"/>
  <c r="DS25" i="38"/>
  <c r="DT25" i="38"/>
  <c r="DU25" i="38"/>
  <c r="DV25" i="38"/>
  <c r="DH26" i="38"/>
  <c r="DI26" i="38"/>
  <c r="DJ26" i="38"/>
  <c r="DK26" i="38"/>
  <c r="DL26" i="38"/>
  <c r="DM26" i="38"/>
  <c r="DQ26" i="38"/>
  <c r="DR26" i="38"/>
  <c r="DS26" i="38"/>
  <c r="DT26" i="38"/>
  <c r="DU26" i="38"/>
  <c r="DV26" i="38"/>
  <c r="DH27" i="38"/>
  <c r="DI27" i="38"/>
  <c r="DJ27" i="38"/>
  <c r="DK27" i="38"/>
  <c r="DL27" i="38"/>
  <c r="DM27" i="38"/>
  <c r="DQ27" i="38"/>
  <c r="DR27" i="38"/>
  <c r="DS27" i="38"/>
  <c r="DT27" i="38"/>
  <c r="DU27" i="38"/>
  <c r="DV27" i="38"/>
  <c r="DH28" i="38"/>
  <c r="DI28" i="38"/>
  <c r="DJ28" i="38"/>
  <c r="DK28" i="38"/>
  <c r="DL28" i="38"/>
  <c r="DM28" i="38"/>
  <c r="DQ28" i="38"/>
  <c r="DR28" i="38"/>
  <c r="DS28" i="38"/>
  <c r="DT28" i="38"/>
  <c r="DU28" i="38"/>
  <c r="DV28" i="38"/>
  <c r="DH29" i="38"/>
  <c r="DI29" i="38"/>
  <c r="DJ29" i="38"/>
  <c r="DK29" i="38"/>
  <c r="DL29" i="38"/>
  <c r="DM29" i="38"/>
  <c r="DQ29" i="38"/>
  <c r="DR29" i="38"/>
  <c r="DS29" i="38"/>
  <c r="DT29" i="38"/>
  <c r="DU29" i="38"/>
  <c r="DV29" i="38"/>
  <c r="DH30" i="38"/>
  <c r="DI30" i="38"/>
  <c r="DJ30" i="38"/>
  <c r="DK30" i="38"/>
  <c r="DL30" i="38"/>
  <c r="DM30" i="38"/>
  <c r="DQ30" i="38"/>
  <c r="DR30" i="38"/>
  <c r="DS30" i="38"/>
  <c r="DT30" i="38"/>
  <c r="DU30" i="38"/>
  <c r="DV30" i="38"/>
  <c r="DH31" i="38"/>
  <c r="DI31" i="38"/>
  <c r="DJ31" i="38"/>
  <c r="DK31" i="38"/>
  <c r="DL31" i="38"/>
  <c r="DM31" i="38"/>
  <c r="DQ31" i="38"/>
  <c r="DR31" i="38"/>
  <c r="DS31" i="38"/>
  <c r="DT31" i="38"/>
  <c r="DU31" i="38"/>
  <c r="DV31" i="38"/>
  <c r="DH32" i="38"/>
  <c r="DI32" i="38"/>
  <c r="DJ32" i="38"/>
  <c r="DK32" i="38"/>
  <c r="DL32" i="38"/>
  <c r="DM32" i="38"/>
  <c r="DQ32" i="38"/>
  <c r="DR32" i="38"/>
  <c r="DS32" i="38"/>
  <c r="DT32" i="38"/>
  <c r="DU32" i="38"/>
  <c r="DV32" i="38"/>
  <c r="DH33" i="38"/>
  <c r="DI33" i="38"/>
  <c r="DJ33" i="38"/>
  <c r="DK33" i="38"/>
  <c r="DL33" i="38"/>
  <c r="DM33" i="38"/>
  <c r="DQ33" i="38"/>
  <c r="DR33" i="38"/>
  <c r="DS33" i="38"/>
  <c r="DT33" i="38"/>
  <c r="DU33" i="38"/>
  <c r="DV33" i="38"/>
  <c r="DH34" i="38"/>
  <c r="DI34" i="38"/>
  <c r="DJ34" i="38"/>
  <c r="DK34" i="38"/>
  <c r="DL34" i="38"/>
  <c r="DM34" i="38"/>
  <c r="DQ34" i="38"/>
  <c r="DR34" i="38"/>
  <c r="DS34" i="38"/>
  <c r="DT34" i="38"/>
  <c r="DU34" i="38"/>
  <c r="DV34" i="38"/>
  <c r="DH35" i="38"/>
  <c r="DI35" i="38"/>
  <c r="DJ35" i="38"/>
  <c r="DK35" i="38"/>
  <c r="DL35" i="38"/>
  <c r="DM35" i="38"/>
  <c r="DQ35" i="38"/>
  <c r="DR35" i="38"/>
  <c r="DS35" i="38"/>
  <c r="DT35" i="38"/>
  <c r="DU35" i="38"/>
  <c r="DV35" i="38"/>
  <c r="DR4" i="38"/>
  <c r="DS4" i="38"/>
  <c r="DT4" i="38"/>
  <c r="DU4" i="38"/>
  <c r="DV4" i="38"/>
  <c r="DQ4" i="38"/>
  <c r="DI4" i="38"/>
  <c r="DJ4" i="38"/>
  <c r="DK4" i="38"/>
  <c r="DL4" i="38"/>
  <c r="DM4" i="38"/>
  <c r="DH4" i="38"/>
  <c r="CG5" i="38"/>
  <c r="CH5" i="38"/>
  <c r="CI5" i="38"/>
  <c r="CJ5" i="38"/>
  <c r="CK5" i="38"/>
  <c r="CL5" i="38"/>
  <c r="CP5" i="38"/>
  <c r="CQ5" i="38"/>
  <c r="CR5" i="38"/>
  <c r="CS5" i="38"/>
  <c r="CT5" i="38"/>
  <c r="CU5" i="38"/>
  <c r="CY5" i="38"/>
  <c r="CZ5" i="38"/>
  <c r="DA5" i="38"/>
  <c r="DB5" i="38"/>
  <c r="DC5" i="38"/>
  <c r="DD5" i="38"/>
  <c r="CG6" i="38"/>
  <c r="CH6" i="38"/>
  <c r="CI6" i="38"/>
  <c r="CJ6" i="38"/>
  <c r="CK6" i="38"/>
  <c r="CL6" i="38"/>
  <c r="CP6" i="38"/>
  <c r="CQ6" i="38"/>
  <c r="CR6" i="38"/>
  <c r="CS6" i="38"/>
  <c r="CT6" i="38"/>
  <c r="CU6" i="38"/>
  <c r="CY6" i="38"/>
  <c r="CZ6" i="38"/>
  <c r="DA6" i="38"/>
  <c r="DB6" i="38"/>
  <c r="DC6" i="38"/>
  <c r="DD6" i="38"/>
  <c r="CG7" i="38"/>
  <c r="CH7" i="38"/>
  <c r="CI7" i="38"/>
  <c r="CJ7" i="38"/>
  <c r="CK7" i="38"/>
  <c r="CL7" i="38"/>
  <c r="CP7" i="38"/>
  <c r="CQ7" i="38"/>
  <c r="CR7" i="38"/>
  <c r="CS7" i="38"/>
  <c r="CT7" i="38"/>
  <c r="CU7" i="38"/>
  <c r="CY7" i="38"/>
  <c r="CZ7" i="38"/>
  <c r="DA7" i="38"/>
  <c r="DB7" i="38"/>
  <c r="DC7" i="38"/>
  <c r="DD7" i="38"/>
  <c r="CG8" i="38"/>
  <c r="CH8" i="38"/>
  <c r="CI8" i="38"/>
  <c r="CJ8" i="38"/>
  <c r="CK8" i="38"/>
  <c r="CL8" i="38"/>
  <c r="CP8" i="38"/>
  <c r="CQ8" i="38"/>
  <c r="CR8" i="38"/>
  <c r="CS8" i="38"/>
  <c r="CT8" i="38"/>
  <c r="CU8" i="38"/>
  <c r="CY8" i="38"/>
  <c r="CZ8" i="38"/>
  <c r="DA8" i="38"/>
  <c r="DB8" i="38"/>
  <c r="DC8" i="38"/>
  <c r="DD8" i="38"/>
  <c r="CG9" i="38"/>
  <c r="CH9" i="38"/>
  <c r="CI9" i="38"/>
  <c r="CJ9" i="38"/>
  <c r="CK9" i="38"/>
  <c r="CL9" i="38"/>
  <c r="CP9" i="38"/>
  <c r="CQ9" i="38"/>
  <c r="CR9" i="38"/>
  <c r="CS9" i="38"/>
  <c r="CT9" i="38"/>
  <c r="CU9" i="38"/>
  <c r="CY9" i="38"/>
  <c r="CZ9" i="38"/>
  <c r="DA9" i="38"/>
  <c r="DB9" i="38"/>
  <c r="DC9" i="38"/>
  <c r="DD9" i="38"/>
  <c r="CG10" i="38"/>
  <c r="CH10" i="38"/>
  <c r="CI10" i="38"/>
  <c r="CJ10" i="38"/>
  <c r="CK10" i="38"/>
  <c r="CL10" i="38"/>
  <c r="CP10" i="38"/>
  <c r="CQ10" i="38"/>
  <c r="CR10" i="38"/>
  <c r="CS10" i="38"/>
  <c r="CT10" i="38"/>
  <c r="CU10" i="38"/>
  <c r="CY10" i="38"/>
  <c r="CZ10" i="38"/>
  <c r="DA10" i="38"/>
  <c r="DB10" i="38"/>
  <c r="DC10" i="38"/>
  <c r="DD10" i="38"/>
  <c r="CG11" i="38"/>
  <c r="CH11" i="38"/>
  <c r="CI11" i="38"/>
  <c r="CJ11" i="38"/>
  <c r="CK11" i="38"/>
  <c r="CL11" i="38"/>
  <c r="CP11" i="38"/>
  <c r="CQ11" i="38"/>
  <c r="CR11" i="38"/>
  <c r="CS11" i="38"/>
  <c r="CT11" i="38"/>
  <c r="CU11" i="38"/>
  <c r="CY11" i="38"/>
  <c r="CZ11" i="38"/>
  <c r="DA11" i="38"/>
  <c r="DB11" i="38"/>
  <c r="DC11" i="38"/>
  <c r="DD11" i="38"/>
  <c r="CG12" i="38"/>
  <c r="CH12" i="38"/>
  <c r="CI12" i="38"/>
  <c r="CJ12" i="38"/>
  <c r="CK12" i="38"/>
  <c r="CL12" i="38"/>
  <c r="CP12" i="38"/>
  <c r="CQ12" i="38"/>
  <c r="CR12" i="38"/>
  <c r="CS12" i="38"/>
  <c r="CT12" i="38"/>
  <c r="CU12" i="38"/>
  <c r="CY12" i="38"/>
  <c r="CZ12" i="38"/>
  <c r="DA12" i="38"/>
  <c r="DB12" i="38"/>
  <c r="DC12" i="38"/>
  <c r="DD12" i="38"/>
  <c r="CG13" i="38"/>
  <c r="CH13" i="38"/>
  <c r="CI13" i="38"/>
  <c r="CJ13" i="38"/>
  <c r="CK13" i="38"/>
  <c r="CL13" i="38"/>
  <c r="CP13" i="38"/>
  <c r="CQ13" i="38"/>
  <c r="CR13" i="38"/>
  <c r="CS13" i="38"/>
  <c r="CT13" i="38"/>
  <c r="CU13" i="38"/>
  <c r="CY13" i="38"/>
  <c r="CZ13" i="38"/>
  <c r="DA13" i="38"/>
  <c r="DB13" i="38"/>
  <c r="DC13" i="38"/>
  <c r="DD13" i="38"/>
  <c r="CG14" i="38"/>
  <c r="CH14" i="38"/>
  <c r="CI14" i="38"/>
  <c r="CJ14" i="38"/>
  <c r="CK14" i="38"/>
  <c r="CL14" i="38"/>
  <c r="CP14" i="38"/>
  <c r="CQ14" i="38"/>
  <c r="CR14" i="38"/>
  <c r="CS14" i="38"/>
  <c r="CT14" i="38"/>
  <c r="CU14" i="38"/>
  <c r="CY14" i="38"/>
  <c r="CZ14" i="38"/>
  <c r="DA14" i="38"/>
  <c r="DB14" i="38"/>
  <c r="DC14" i="38"/>
  <c r="DD14" i="38"/>
  <c r="CG15" i="38"/>
  <c r="CH15" i="38"/>
  <c r="CI15" i="38"/>
  <c r="CJ15" i="38"/>
  <c r="CK15" i="38"/>
  <c r="CL15" i="38"/>
  <c r="CP15" i="38"/>
  <c r="CQ15" i="38"/>
  <c r="CR15" i="38"/>
  <c r="CS15" i="38"/>
  <c r="CT15" i="38"/>
  <c r="CU15" i="38"/>
  <c r="CY15" i="38"/>
  <c r="CZ15" i="38"/>
  <c r="DA15" i="38"/>
  <c r="DB15" i="38"/>
  <c r="DC15" i="38"/>
  <c r="DD15" i="38"/>
  <c r="CG16" i="38"/>
  <c r="CH16" i="38"/>
  <c r="CI16" i="38"/>
  <c r="CJ16" i="38"/>
  <c r="CK16" i="38"/>
  <c r="CL16" i="38"/>
  <c r="CP16" i="38"/>
  <c r="CQ16" i="38"/>
  <c r="CR16" i="38"/>
  <c r="CS16" i="38"/>
  <c r="CT16" i="38"/>
  <c r="CU16" i="38"/>
  <c r="CY16" i="38"/>
  <c r="CZ16" i="38"/>
  <c r="DA16" i="38"/>
  <c r="DB16" i="38"/>
  <c r="DC16" i="38"/>
  <c r="DD16" i="38"/>
  <c r="CG17" i="38"/>
  <c r="CH17" i="38"/>
  <c r="CI17" i="38"/>
  <c r="CJ17" i="38"/>
  <c r="CK17" i="38"/>
  <c r="CL17" i="38"/>
  <c r="CP17" i="38"/>
  <c r="CQ17" i="38"/>
  <c r="CR17" i="38"/>
  <c r="CS17" i="38"/>
  <c r="CT17" i="38"/>
  <c r="CU17" i="38"/>
  <c r="CY17" i="38"/>
  <c r="CZ17" i="38"/>
  <c r="DA17" i="38"/>
  <c r="DB17" i="38"/>
  <c r="DC17" i="38"/>
  <c r="DD17" i="38"/>
  <c r="CG18" i="38"/>
  <c r="CH18" i="38"/>
  <c r="CI18" i="38"/>
  <c r="CJ18" i="38"/>
  <c r="CK18" i="38"/>
  <c r="CL18" i="38"/>
  <c r="CP18" i="38"/>
  <c r="CQ18" i="38"/>
  <c r="CR18" i="38"/>
  <c r="CS18" i="38"/>
  <c r="CT18" i="38"/>
  <c r="CU18" i="38"/>
  <c r="CY18" i="38"/>
  <c r="CZ18" i="38"/>
  <c r="DA18" i="38"/>
  <c r="DB18" i="38"/>
  <c r="DC18" i="38"/>
  <c r="DD18" i="38"/>
  <c r="CG19" i="38"/>
  <c r="CH19" i="38"/>
  <c r="CI19" i="38"/>
  <c r="CJ19" i="38"/>
  <c r="CK19" i="38"/>
  <c r="CL19" i="38"/>
  <c r="CP19" i="38"/>
  <c r="CQ19" i="38"/>
  <c r="CR19" i="38"/>
  <c r="CS19" i="38"/>
  <c r="CT19" i="38"/>
  <c r="CU19" i="38"/>
  <c r="CY19" i="38"/>
  <c r="CZ19" i="38"/>
  <c r="DA19" i="38"/>
  <c r="DB19" i="38"/>
  <c r="DC19" i="38"/>
  <c r="DD19" i="38"/>
  <c r="CG20" i="38"/>
  <c r="CH20" i="38"/>
  <c r="CI20" i="38"/>
  <c r="CJ20" i="38"/>
  <c r="CK20" i="38"/>
  <c r="CL20" i="38"/>
  <c r="CP20" i="38"/>
  <c r="CQ20" i="38"/>
  <c r="CR20" i="38"/>
  <c r="CS20" i="38"/>
  <c r="CT20" i="38"/>
  <c r="CU20" i="38"/>
  <c r="CY20" i="38"/>
  <c r="CZ20" i="38"/>
  <c r="DA20" i="38"/>
  <c r="DB20" i="38"/>
  <c r="DC20" i="38"/>
  <c r="DD20" i="38"/>
  <c r="CG21" i="38"/>
  <c r="CH21" i="38"/>
  <c r="CI21" i="38"/>
  <c r="CJ21" i="38"/>
  <c r="CK21" i="38"/>
  <c r="CL21" i="38"/>
  <c r="CP21" i="38"/>
  <c r="CQ21" i="38"/>
  <c r="CR21" i="38"/>
  <c r="CS21" i="38"/>
  <c r="CT21" i="38"/>
  <c r="CU21" i="38"/>
  <c r="CY21" i="38"/>
  <c r="CZ21" i="38"/>
  <c r="DA21" i="38"/>
  <c r="DB21" i="38"/>
  <c r="DC21" i="38"/>
  <c r="DD21" i="38"/>
  <c r="CG22" i="38"/>
  <c r="CH22" i="38"/>
  <c r="CI22" i="38"/>
  <c r="CJ22" i="38"/>
  <c r="CK22" i="38"/>
  <c r="CL22" i="38"/>
  <c r="CP22" i="38"/>
  <c r="CQ22" i="38"/>
  <c r="CR22" i="38"/>
  <c r="CS22" i="38"/>
  <c r="CT22" i="38"/>
  <c r="CU22" i="38"/>
  <c r="CY22" i="38"/>
  <c r="CZ22" i="38"/>
  <c r="DA22" i="38"/>
  <c r="DB22" i="38"/>
  <c r="DC22" i="38"/>
  <c r="DD22" i="38"/>
  <c r="CG23" i="38"/>
  <c r="CH23" i="38"/>
  <c r="CI23" i="38"/>
  <c r="CJ23" i="38"/>
  <c r="CK23" i="38"/>
  <c r="CL23" i="38"/>
  <c r="CP23" i="38"/>
  <c r="CQ23" i="38"/>
  <c r="CR23" i="38"/>
  <c r="CS23" i="38"/>
  <c r="CT23" i="38"/>
  <c r="CU23" i="38"/>
  <c r="CY23" i="38"/>
  <c r="CZ23" i="38"/>
  <c r="DA23" i="38"/>
  <c r="DB23" i="38"/>
  <c r="DC23" i="38"/>
  <c r="DD23" i="38"/>
  <c r="CG24" i="38"/>
  <c r="CH24" i="38"/>
  <c r="CI24" i="38"/>
  <c r="CJ24" i="38"/>
  <c r="CK24" i="38"/>
  <c r="CL24" i="38"/>
  <c r="CP24" i="38"/>
  <c r="CQ24" i="38"/>
  <c r="CR24" i="38"/>
  <c r="CS24" i="38"/>
  <c r="CT24" i="38"/>
  <c r="CU24" i="38"/>
  <c r="CY24" i="38"/>
  <c r="CZ24" i="38"/>
  <c r="DA24" i="38"/>
  <c r="DB24" i="38"/>
  <c r="DC24" i="38"/>
  <c r="DD24" i="38"/>
  <c r="CG25" i="38"/>
  <c r="CH25" i="38"/>
  <c r="CI25" i="38"/>
  <c r="CJ25" i="38"/>
  <c r="CK25" i="38"/>
  <c r="CL25" i="38"/>
  <c r="CP25" i="38"/>
  <c r="CQ25" i="38"/>
  <c r="CR25" i="38"/>
  <c r="CS25" i="38"/>
  <c r="CT25" i="38"/>
  <c r="CU25" i="38"/>
  <c r="CY25" i="38"/>
  <c r="CZ25" i="38"/>
  <c r="DA25" i="38"/>
  <c r="DB25" i="38"/>
  <c r="DC25" i="38"/>
  <c r="DD25" i="38"/>
  <c r="CG26" i="38"/>
  <c r="CH26" i="38"/>
  <c r="CI26" i="38"/>
  <c r="CJ26" i="38"/>
  <c r="CK26" i="38"/>
  <c r="CL26" i="38"/>
  <c r="CP26" i="38"/>
  <c r="CQ26" i="38"/>
  <c r="CR26" i="38"/>
  <c r="CS26" i="38"/>
  <c r="CT26" i="38"/>
  <c r="CU26" i="38"/>
  <c r="CY26" i="38"/>
  <c r="CZ26" i="38"/>
  <c r="DA26" i="38"/>
  <c r="DB26" i="38"/>
  <c r="DC26" i="38"/>
  <c r="DD26" i="38"/>
  <c r="CG27" i="38"/>
  <c r="CH27" i="38"/>
  <c r="CI27" i="38"/>
  <c r="CJ27" i="38"/>
  <c r="CK27" i="38"/>
  <c r="CL27" i="38"/>
  <c r="CP27" i="38"/>
  <c r="CQ27" i="38"/>
  <c r="CR27" i="38"/>
  <c r="CS27" i="38"/>
  <c r="CT27" i="38"/>
  <c r="CU27" i="38"/>
  <c r="CY27" i="38"/>
  <c r="CZ27" i="38"/>
  <c r="DA27" i="38"/>
  <c r="DB27" i="38"/>
  <c r="DC27" i="38"/>
  <c r="DD27" i="38"/>
  <c r="CG28" i="38"/>
  <c r="CH28" i="38"/>
  <c r="CI28" i="38"/>
  <c r="CJ28" i="38"/>
  <c r="CK28" i="38"/>
  <c r="CL28" i="38"/>
  <c r="CP28" i="38"/>
  <c r="CQ28" i="38"/>
  <c r="CR28" i="38"/>
  <c r="CS28" i="38"/>
  <c r="CT28" i="38"/>
  <c r="CU28" i="38"/>
  <c r="CY28" i="38"/>
  <c r="CZ28" i="38"/>
  <c r="DA28" i="38"/>
  <c r="DB28" i="38"/>
  <c r="DC28" i="38"/>
  <c r="DD28" i="38"/>
  <c r="CG29" i="38"/>
  <c r="CH29" i="38"/>
  <c r="CI29" i="38"/>
  <c r="CJ29" i="38"/>
  <c r="CK29" i="38"/>
  <c r="CL29" i="38"/>
  <c r="CP29" i="38"/>
  <c r="CQ29" i="38"/>
  <c r="CR29" i="38"/>
  <c r="CS29" i="38"/>
  <c r="CT29" i="38"/>
  <c r="CU29" i="38"/>
  <c r="CY29" i="38"/>
  <c r="CZ29" i="38"/>
  <c r="DA29" i="38"/>
  <c r="DB29" i="38"/>
  <c r="DC29" i="38"/>
  <c r="DD29" i="38"/>
  <c r="CG30" i="38"/>
  <c r="CH30" i="38"/>
  <c r="CI30" i="38"/>
  <c r="CJ30" i="38"/>
  <c r="CK30" i="38"/>
  <c r="CL30" i="38"/>
  <c r="CP30" i="38"/>
  <c r="CQ30" i="38"/>
  <c r="CR30" i="38"/>
  <c r="CS30" i="38"/>
  <c r="CT30" i="38"/>
  <c r="CU30" i="38"/>
  <c r="CY30" i="38"/>
  <c r="CZ30" i="38"/>
  <c r="DA30" i="38"/>
  <c r="DB30" i="38"/>
  <c r="DC30" i="38"/>
  <c r="DD30" i="38"/>
  <c r="CG31" i="38"/>
  <c r="CH31" i="38"/>
  <c r="CI31" i="38"/>
  <c r="CJ31" i="38"/>
  <c r="CK31" i="38"/>
  <c r="CL31" i="38"/>
  <c r="CP31" i="38"/>
  <c r="CQ31" i="38"/>
  <c r="CR31" i="38"/>
  <c r="CS31" i="38"/>
  <c r="CT31" i="38"/>
  <c r="CU31" i="38"/>
  <c r="CY31" i="38"/>
  <c r="CZ31" i="38"/>
  <c r="DA31" i="38"/>
  <c r="DB31" i="38"/>
  <c r="DC31" i="38"/>
  <c r="DD31" i="38"/>
  <c r="CG32" i="38"/>
  <c r="CH32" i="38"/>
  <c r="CI32" i="38"/>
  <c r="CJ32" i="38"/>
  <c r="CK32" i="38"/>
  <c r="CL32" i="38"/>
  <c r="CP32" i="38"/>
  <c r="CQ32" i="38"/>
  <c r="CR32" i="38"/>
  <c r="CS32" i="38"/>
  <c r="CT32" i="38"/>
  <c r="CU32" i="38"/>
  <c r="CY32" i="38"/>
  <c r="CZ32" i="38"/>
  <c r="DA32" i="38"/>
  <c r="DB32" i="38"/>
  <c r="DC32" i="38"/>
  <c r="DD32" i="38"/>
  <c r="CG33" i="38"/>
  <c r="CH33" i="38"/>
  <c r="CI33" i="38"/>
  <c r="CJ33" i="38"/>
  <c r="CK33" i="38"/>
  <c r="CL33" i="38"/>
  <c r="CP33" i="38"/>
  <c r="CQ33" i="38"/>
  <c r="CR33" i="38"/>
  <c r="CS33" i="38"/>
  <c r="CT33" i="38"/>
  <c r="CU33" i="38"/>
  <c r="CY33" i="38"/>
  <c r="CZ33" i="38"/>
  <c r="DA33" i="38"/>
  <c r="DB33" i="38"/>
  <c r="DC33" i="38"/>
  <c r="DD33" i="38"/>
  <c r="CG34" i="38"/>
  <c r="CH34" i="38"/>
  <c r="CI34" i="38"/>
  <c r="CJ34" i="38"/>
  <c r="CK34" i="38"/>
  <c r="CL34" i="38"/>
  <c r="CP34" i="38"/>
  <c r="CQ34" i="38"/>
  <c r="CR34" i="38"/>
  <c r="CS34" i="38"/>
  <c r="CT34" i="38"/>
  <c r="CU34" i="38"/>
  <c r="CY34" i="38"/>
  <c r="CZ34" i="38"/>
  <c r="DA34" i="38"/>
  <c r="DB34" i="38"/>
  <c r="DC34" i="38"/>
  <c r="DD34" i="38"/>
  <c r="CG35" i="38"/>
  <c r="CH35" i="38"/>
  <c r="CI35" i="38"/>
  <c r="CJ35" i="38"/>
  <c r="CK35" i="38"/>
  <c r="CL35" i="38"/>
  <c r="CP35" i="38"/>
  <c r="CQ35" i="38"/>
  <c r="CR35" i="38"/>
  <c r="CS35" i="38"/>
  <c r="CT35" i="38"/>
  <c r="CU35" i="38"/>
  <c r="CY35" i="38"/>
  <c r="CZ35" i="38"/>
  <c r="DA35" i="38"/>
  <c r="DB35" i="38"/>
  <c r="DC35" i="38"/>
  <c r="DD35" i="38"/>
  <c r="CZ4" i="38"/>
  <c r="DA4" i="38"/>
  <c r="DB4" i="38"/>
  <c r="DC4" i="38"/>
  <c r="DD4" i="38"/>
  <c r="CY4" i="38"/>
  <c r="CQ4" i="38"/>
  <c r="CR4" i="38"/>
  <c r="CS4" i="38"/>
  <c r="CT4" i="38"/>
  <c r="CU4" i="38"/>
  <c r="CP4" i="38"/>
  <c r="CH4" i="38"/>
  <c r="CI4" i="38"/>
  <c r="CJ4" i="38"/>
  <c r="CK4" i="38"/>
  <c r="CL4" i="38"/>
  <c r="CG4" i="38"/>
  <c r="BO5" i="38"/>
  <c r="BP5" i="38"/>
  <c r="BQ5" i="38"/>
  <c r="BR5" i="38"/>
  <c r="BS5" i="38"/>
  <c r="BT5" i="38"/>
  <c r="BX5" i="38"/>
  <c r="BY5" i="38"/>
  <c r="BZ5" i="38"/>
  <c r="CA5" i="38"/>
  <c r="CB5" i="38"/>
  <c r="CC5" i="38"/>
  <c r="BO6" i="38"/>
  <c r="BP6" i="38"/>
  <c r="BQ6" i="38"/>
  <c r="BR6" i="38"/>
  <c r="BS6" i="38"/>
  <c r="BT6" i="38"/>
  <c r="BX6" i="38"/>
  <c r="BY6" i="38"/>
  <c r="BZ6" i="38"/>
  <c r="CA6" i="38"/>
  <c r="CB6" i="38"/>
  <c r="CC6" i="38"/>
  <c r="BO7" i="38"/>
  <c r="BP7" i="38"/>
  <c r="BQ7" i="38"/>
  <c r="BR7" i="38"/>
  <c r="BS7" i="38"/>
  <c r="BT7" i="38"/>
  <c r="BX7" i="38"/>
  <c r="BY7" i="38"/>
  <c r="BZ7" i="38"/>
  <c r="CA7" i="38"/>
  <c r="CB7" i="38"/>
  <c r="CC7" i="38"/>
  <c r="BO8" i="38"/>
  <c r="BP8" i="38"/>
  <c r="BQ8" i="38"/>
  <c r="BR8" i="38"/>
  <c r="BS8" i="38"/>
  <c r="BT8" i="38"/>
  <c r="BX8" i="38"/>
  <c r="BY8" i="38"/>
  <c r="BZ8" i="38"/>
  <c r="CA8" i="38"/>
  <c r="CB8" i="38"/>
  <c r="CC8" i="38"/>
  <c r="BO9" i="38"/>
  <c r="BP9" i="38"/>
  <c r="BQ9" i="38"/>
  <c r="BR9" i="38"/>
  <c r="BS9" i="38"/>
  <c r="BT9" i="38"/>
  <c r="BX9" i="38"/>
  <c r="BY9" i="38"/>
  <c r="BZ9" i="38"/>
  <c r="CA9" i="38"/>
  <c r="CB9" i="38"/>
  <c r="CC9" i="38"/>
  <c r="BO10" i="38"/>
  <c r="BP10" i="38"/>
  <c r="BQ10" i="38"/>
  <c r="BR10" i="38"/>
  <c r="BS10" i="38"/>
  <c r="BT10" i="38"/>
  <c r="BX10" i="38"/>
  <c r="BY10" i="38"/>
  <c r="BZ10" i="38"/>
  <c r="CA10" i="38"/>
  <c r="CB10" i="38"/>
  <c r="CC10" i="38"/>
  <c r="BO11" i="38"/>
  <c r="BP11" i="38"/>
  <c r="BQ11" i="38"/>
  <c r="BR11" i="38"/>
  <c r="BS11" i="38"/>
  <c r="BT11" i="38"/>
  <c r="BX11" i="38"/>
  <c r="BY11" i="38"/>
  <c r="BZ11" i="38"/>
  <c r="CA11" i="38"/>
  <c r="CB11" i="38"/>
  <c r="CC11" i="38"/>
  <c r="BO12" i="38"/>
  <c r="BP12" i="38"/>
  <c r="BQ12" i="38"/>
  <c r="BR12" i="38"/>
  <c r="BS12" i="38"/>
  <c r="BT12" i="38"/>
  <c r="BX12" i="38"/>
  <c r="BY12" i="38"/>
  <c r="BZ12" i="38"/>
  <c r="CA12" i="38"/>
  <c r="CB12" i="38"/>
  <c r="CC12" i="38"/>
  <c r="BO13" i="38"/>
  <c r="BP13" i="38"/>
  <c r="BQ13" i="38"/>
  <c r="BR13" i="38"/>
  <c r="BS13" i="38"/>
  <c r="BT13" i="38"/>
  <c r="BX13" i="38"/>
  <c r="BY13" i="38"/>
  <c r="BZ13" i="38"/>
  <c r="CA13" i="38"/>
  <c r="CB13" i="38"/>
  <c r="CC13" i="38"/>
  <c r="BO14" i="38"/>
  <c r="BP14" i="38"/>
  <c r="BQ14" i="38"/>
  <c r="BR14" i="38"/>
  <c r="BS14" i="38"/>
  <c r="BT14" i="38"/>
  <c r="BX14" i="38"/>
  <c r="BY14" i="38"/>
  <c r="BZ14" i="38"/>
  <c r="CA14" i="38"/>
  <c r="CB14" i="38"/>
  <c r="CC14" i="38"/>
  <c r="BO15" i="38"/>
  <c r="BP15" i="38"/>
  <c r="BQ15" i="38"/>
  <c r="BR15" i="38"/>
  <c r="BS15" i="38"/>
  <c r="BT15" i="38"/>
  <c r="BX15" i="38"/>
  <c r="BY15" i="38"/>
  <c r="BZ15" i="38"/>
  <c r="CA15" i="38"/>
  <c r="CB15" i="38"/>
  <c r="CC15" i="38"/>
  <c r="BO16" i="38"/>
  <c r="BP16" i="38"/>
  <c r="BQ16" i="38"/>
  <c r="BR16" i="38"/>
  <c r="BS16" i="38"/>
  <c r="BT16" i="38"/>
  <c r="BX16" i="38"/>
  <c r="BY16" i="38"/>
  <c r="BZ16" i="38"/>
  <c r="CA16" i="38"/>
  <c r="CB16" i="38"/>
  <c r="CC16" i="38"/>
  <c r="BO17" i="38"/>
  <c r="BP17" i="38"/>
  <c r="BQ17" i="38"/>
  <c r="BR17" i="38"/>
  <c r="BS17" i="38"/>
  <c r="BT17" i="38"/>
  <c r="BX17" i="38"/>
  <c r="BY17" i="38"/>
  <c r="BZ17" i="38"/>
  <c r="CA17" i="38"/>
  <c r="CB17" i="38"/>
  <c r="CC17" i="38"/>
  <c r="BO18" i="38"/>
  <c r="BP18" i="38"/>
  <c r="BQ18" i="38"/>
  <c r="BR18" i="38"/>
  <c r="BS18" i="38"/>
  <c r="BT18" i="38"/>
  <c r="BX18" i="38"/>
  <c r="BY18" i="38"/>
  <c r="BZ18" i="38"/>
  <c r="CA18" i="38"/>
  <c r="CB18" i="38"/>
  <c r="CC18" i="38"/>
  <c r="BO19" i="38"/>
  <c r="BP19" i="38"/>
  <c r="BQ19" i="38"/>
  <c r="BR19" i="38"/>
  <c r="BS19" i="38"/>
  <c r="BT19" i="38"/>
  <c r="BX19" i="38"/>
  <c r="BY19" i="38"/>
  <c r="BZ19" i="38"/>
  <c r="CA19" i="38"/>
  <c r="CB19" i="38"/>
  <c r="CC19" i="38"/>
  <c r="BO20" i="38"/>
  <c r="BP20" i="38"/>
  <c r="BQ20" i="38"/>
  <c r="BR20" i="38"/>
  <c r="BS20" i="38"/>
  <c r="BT20" i="38"/>
  <c r="BX20" i="38"/>
  <c r="BY20" i="38"/>
  <c r="BZ20" i="38"/>
  <c r="CA20" i="38"/>
  <c r="CB20" i="38"/>
  <c r="CC20" i="38"/>
  <c r="BO21" i="38"/>
  <c r="BP21" i="38"/>
  <c r="BQ21" i="38"/>
  <c r="BR21" i="38"/>
  <c r="BS21" i="38"/>
  <c r="BT21" i="38"/>
  <c r="BX21" i="38"/>
  <c r="BY21" i="38"/>
  <c r="BZ21" i="38"/>
  <c r="CA21" i="38"/>
  <c r="CB21" i="38"/>
  <c r="CC21" i="38"/>
  <c r="BO22" i="38"/>
  <c r="BP22" i="38"/>
  <c r="BQ22" i="38"/>
  <c r="BR22" i="38"/>
  <c r="BS22" i="38"/>
  <c r="BT22" i="38"/>
  <c r="BX22" i="38"/>
  <c r="BY22" i="38"/>
  <c r="BZ22" i="38"/>
  <c r="CA22" i="38"/>
  <c r="CB22" i="38"/>
  <c r="CC22" i="38"/>
  <c r="BO23" i="38"/>
  <c r="BP23" i="38"/>
  <c r="BQ23" i="38"/>
  <c r="BR23" i="38"/>
  <c r="BS23" i="38"/>
  <c r="BT23" i="38"/>
  <c r="BX23" i="38"/>
  <c r="BY23" i="38"/>
  <c r="BZ23" i="38"/>
  <c r="CA23" i="38"/>
  <c r="CB23" i="38"/>
  <c r="CC23" i="38"/>
  <c r="BO24" i="38"/>
  <c r="BP24" i="38"/>
  <c r="BQ24" i="38"/>
  <c r="BR24" i="38"/>
  <c r="BS24" i="38"/>
  <c r="BT24" i="38"/>
  <c r="BX24" i="38"/>
  <c r="BY24" i="38"/>
  <c r="BZ24" i="38"/>
  <c r="CA24" i="38"/>
  <c r="CB24" i="38"/>
  <c r="CC24" i="38"/>
  <c r="BO25" i="38"/>
  <c r="BP25" i="38"/>
  <c r="BQ25" i="38"/>
  <c r="BR25" i="38"/>
  <c r="BS25" i="38"/>
  <c r="BT25" i="38"/>
  <c r="BX25" i="38"/>
  <c r="BY25" i="38"/>
  <c r="BZ25" i="38"/>
  <c r="CA25" i="38"/>
  <c r="CB25" i="38"/>
  <c r="CC25" i="38"/>
  <c r="BO26" i="38"/>
  <c r="BP26" i="38"/>
  <c r="BQ26" i="38"/>
  <c r="BR26" i="38"/>
  <c r="BS26" i="38"/>
  <c r="BT26" i="38"/>
  <c r="BX26" i="38"/>
  <c r="BY26" i="38"/>
  <c r="BZ26" i="38"/>
  <c r="CA26" i="38"/>
  <c r="CB26" i="38"/>
  <c r="CC26" i="38"/>
  <c r="BO27" i="38"/>
  <c r="BP27" i="38"/>
  <c r="BQ27" i="38"/>
  <c r="BR27" i="38"/>
  <c r="BS27" i="38"/>
  <c r="BT27" i="38"/>
  <c r="BX27" i="38"/>
  <c r="BY27" i="38"/>
  <c r="BZ27" i="38"/>
  <c r="CA27" i="38"/>
  <c r="CB27" i="38"/>
  <c r="CC27" i="38"/>
  <c r="BO28" i="38"/>
  <c r="BP28" i="38"/>
  <c r="BQ28" i="38"/>
  <c r="BR28" i="38"/>
  <c r="BS28" i="38"/>
  <c r="BT28" i="38"/>
  <c r="BX28" i="38"/>
  <c r="BY28" i="38"/>
  <c r="BZ28" i="38"/>
  <c r="CA28" i="38"/>
  <c r="CB28" i="38"/>
  <c r="CC28" i="38"/>
  <c r="BO29" i="38"/>
  <c r="BP29" i="38"/>
  <c r="BQ29" i="38"/>
  <c r="BR29" i="38"/>
  <c r="BS29" i="38"/>
  <c r="BT29" i="38"/>
  <c r="BX29" i="38"/>
  <c r="BY29" i="38"/>
  <c r="BZ29" i="38"/>
  <c r="CA29" i="38"/>
  <c r="CB29" i="38"/>
  <c r="CC29" i="38"/>
  <c r="BO30" i="38"/>
  <c r="BP30" i="38"/>
  <c r="BQ30" i="38"/>
  <c r="BR30" i="38"/>
  <c r="BS30" i="38"/>
  <c r="BT30" i="38"/>
  <c r="BX30" i="38"/>
  <c r="BY30" i="38"/>
  <c r="BZ30" i="38"/>
  <c r="CA30" i="38"/>
  <c r="CB30" i="38"/>
  <c r="CC30" i="38"/>
  <c r="BO31" i="38"/>
  <c r="BP31" i="38"/>
  <c r="BQ31" i="38"/>
  <c r="BR31" i="38"/>
  <c r="BS31" i="38"/>
  <c r="BT31" i="38"/>
  <c r="BX31" i="38"/>
  <c r="BY31" i="38"/>
  <c r="BZ31" i="38"/>
  <c r="CA31" i="38"/>
  <c r="CB31" i="38"/>
  <c r="CC31" i="38"/>
  <c r="BO32" i="38"/>
  <c r="BP32" i="38"/>
  <c r="BQ32" i="38"/>
  <c r="BR32" i="38"/>
  <c r="BS32" i="38"/>
  <c r="BT32" i="38"/>
  <c r="BX32" i="38"/>
  <c r="BY32" i="38"/>
  <c r="BZ32" i="38"/>
  <c r="CA32" i="38"/>
  <c r="CB32" i="38"/>
  <c r="CC32" i="38"/>
  <c r="BO33" i="38"/>
  <c r="BP33" i="38"/>
  <c r="BQ33" i="38"/>
  <c r="BR33" i="38"/>
  <c r="BS33" i="38"/>
  <c r="BT33" i="38"/>
  <c r="BX33" i="38"/>
  <c r="BY33" i="38"/>
  <c r="BZ33" i="38"/>
  <c r="CA33" i="38"/>
  <c r="CB33" i="38"/>
  <c r="CC33" i="38"/>
  <c r="BO34" i="38"/>
  <c r="BP34" i="38"/>
  <c r="BQ34" i="38"/>
  <c r="BR34" i="38"/>
  <c r="BS34" i="38"/>
  <c r="BT34" i="38"/>
  <c r="BX34" i="38"/>
  <c r="BY34" i="38"/>
  <c r="BZ34" i="38"/>
  <c r="CA34" i="38"/>
  <c r="CB34" i="38"/>
  <c r="CC34" i="38"/>
  <c r="BO35" i="38"/>
  <c r="BP35" i="38"/>
  <c r="BQ35" i="38"/>
  <c r="BR35" i="38"/>
  <c r="BS35" i="38"/>
  <c r="BT35" i="38"/>
  <c r="BX35" i="38"/>
  <c r="BY35" i="38"/>
  <c r="BZ35" i="38"/>
  <c r="CA35" i="38"/>
  <c r="CB35" i="38"/>
  <c r="CC35" i="38"/>
  <c r="BY4" i="38"/>
  <c r="BZ4" i="38"/>
  <c r="CA4" i="38"/>
  <c r="CB4" i="38"/>
  <c r="CC4" i="38"/>
  <c r="BX4" i="38"/>
  <c r="BP4" i="38"/>
  <c r="BQ4" i="38"/>
  <c r="BR4" i="38"/>
  <c r="BS4" i="38"/>
  <c r="BT4" i="38"/>
  <c r="BO4" i="38"/>
  <c r="BF5" i="38"/>
  <c r="BG5" i="38"/>
  <c r="BH5" i="38"/>
  <c r="BI5" i="38"/>
  <c r="BJ5" i="38"/>
  <c r="BK5" i="38"/>
  <c r="BF6" i="38"/>
  <c r="BG6" i="38"/>
  <c r="BH6" i="38"/>
  <c r="BI6" i="38"/>
  <c r="BJ6" i="38"/>
  <c r="BK6" i="38"/>
  <c r="BF7" i="38"/>
  <c r="BG7" i="38"/>
  <c r="BH7" i="38"/>
  <c r="BI7" i="38"/>
  <c r="BJ7" i="38"/>
  <c r="BK7" i="38"/>
  <c r="BF8" i="38"/>
  <c r="BG8" i="38"/>
  <c r="BH8" i="38"/>
  <c r="BI8" i="38"/>
  <c r="BJ8" i="38"/>
  <c r="BK8" i="38"/>
  <c r="BF9" i="38"/>
  <c r="BG9" i="38"/>
  <c r="BH9" i="38"/>
  <c r="BI9" i="38"/>
  <c r="BJ9" i="38"/>
  <c r="BK9" i="38"/>
  <c r="BF10" i="38"/>
  <c r="BG10" i="38"/>
  <c r="BH10" i="38"/>
  <c r="BI10" i="38"/>
  <c r="BJ10" i="38"/>
  <c r="BK10" i="38"/>
  <c r="BF11" i="38"/>
  <c r="BG11" i="38"/>
  <c r="BH11" i="38"/>
  <c r="BI11" i="38"/>
  <c r="BJ11" i="38"/>
  <c r="BK11" i="38"/>
  <c r="BF12" i="38"/>
  <c r="BG12" i="38"/>
  <c r="BH12" i="38"/>
  <c r="BI12" i="38"/>
  <c r="BJ12" i="38"/>
  <c r="BK12" i="38"/>
  <c r="BF13" i="38"/>
  <c r="BG13" i="38"/>
  <c r="BH13" i="38"/>
  <c r="BI13" i="38"/>
  <c r="BJ13" i="38"/>
  <c r="BK13" i="38"/>
  <c r="BF14" i="38"/>
  <c r="BG14" i="38"/>
  <c r="BH14" i="38"/>
  <c r="BI14" i="38"/>
  <c r="BJ14" i="38"/>
  <c r="BK14" i="38"/>
  <c r="BF15" i="38"/>
  <c r="BG15" i="38"/>
  <c r="BH15" i="38"/>
  <c r="BI15" i="38"/>
  <c r="BJ15" i="38"/>
  <c r="BK15" i="38"/>
  <c r="BF16" i="38"/>
  <c r="BG16" i="38"/>
  <c r="BH16" i="38"/>
  <c r="BI16" i="38"/>
  <c r="BJ16" i="38"/>
  <c r="BK16" i="38"/>
  <c r="BF17" i="38"/>
  <c r="BG17" i="38"/>
  <c r="BH17" i="38"/>
  <c r="BI17" i="38"/>
  <c r="BJ17" i="38"/>
  <c r="BK17" i="38"/>
  <c r="BF18" i="38"/>
  <c r="BG18" i="38"/>
  <c r="BH18" i="38"/>
  <c r="BI18" i="38"/>
  <c r="BJ18" i="38"/>
  <c r="BK18" i="38"/>
  <c r="BF19" i="38"/>
  <c r="BG19" i="38"/>
  <c r="BH19" i="38"/>
  <c r="BI19" i="38"/>
  <c r="BJ19" i="38"/>
  <c r="BK19" i="38"/>
  <c r="BF20" i="38"/>
  <c r="BG20" i="38"/>
  <c r="BH20" i="38"/>
  <c r="BI20" i="38"/>
  <c r="BJ20" i="38"/>
  <c r="BK20" i="38"/>
  <c r="BF21" i="38"/>
  <c r="BG21" i="38"/>
  <c r="BH21" i="38"/>
  <c r="BI21" i="38"/>
  <c r="BJ21" i="38"/>
  <c r="BK21" i="38"/>
  <c r="BF22" i="38"/>
  <c r="BG22" i="38"/>
  <c r="BH22" i="38"/>
  <c r="BI22" i="38"/>
  <c r="BJ22" i="38"/>
  <c r="BK22" i="38"/>
  <c r="BF23" i="38"/>
  <c r="BG23" i="38"/>
  <c r="BH23" i="38"/>
  <c r="BI23" i="38"/>
  <c r="BJ23" i="38"/>
  <c r="BK23" i="38"/>
  <c r="BF24" i="38"/>
  <c r="BG24" i="38"/>
  <c r="BH24" i="38"/>
  <c r="BI24" i="38"/>
  <c r="BJ24" i="38"/>
  <c r="BK24" i="38"/>
  <c r="BF25" i="38"/>
  <c r="BG25" i="38"/>
  <c r="BH25" i="38"/>
  <c r="BI25" i="38"/>
  <c r="BJ25" i="38"/>
  <c r="BK25" i="38"/>
  <c r="BF26" i="38"/>
  <c r="BG26" i="38"/>
  <c r="BH26" i="38"/>
  <c r="BI26" i="38"/>
  <c r="BJ26" i="38"/>
  <c r="BK26" i="38"/>
  <c r="BF27" i="38"/>
  <c r="BG27" i="38"/>
  <c r="BH27" i="38"/>
  <c r="BI27" i="38"/>
  <c r="BJ27" i="38"/>
  <c r="BK27" i="38"/>
  <c r="BF28" i="38"/>
  <c r="BG28" i="38"/>
  <c r="BH28" i="38"/>
  <c r="BI28" i="38"/>
  <c r="BJ28" i="38"/>
  <c r="BK28" i="38"/>
  <c r="BF29" i="38"/>
  <c r="BG29" i="38"/>
  <c r="BH29" i="38"/>
  <c r="BI29" i="38"/>
  <c r="BJ29" i="38"/>
  <c r="BK29" i="38"/>
  <c r="BF30" i="38"/>
  <c r="BG30" i="38"/>
  <c r="BH30" i="38"/>
  <c r="BI30" i="38"/>
  <c r="BJ30" i="38"/>
  <c r="BK30" i="38"/>
  <c r="BF31" i="38"/>
  <c r="BG31" i="38"/>
  <c r="BH31" i="38"/>
  <c r="BI31" i="38"/>
  <c r="BJ31" i="38"/>
  <c r="BK31" i="38"/>
  <c r="BF32" i="38"/>
  <c r="BG32" i="38"/>
  <c r="BH32" i="38"/>
  <c r="BI32" i="38"/>
  <c r="BJ32" i="38"/>
  <c r="BK32" i="38"/>
  <c r="BF33" i="38"/>
  <c r="BG33" i="38"/>
  <c r="BH33" i="38"/>
  <c r="BI33" i="38"/>
  <c r="BJ33" i="38"/>
  <c r="BK33" i="38"/>
  <c r="BF34" i="38"/>
  <c r="BG34" i="38"/>
  <c r="BH34" i="38"/>
  <c r="BI34" i="38"/>
  <c r="BJ34" i="38"/>
  <c r="BK34" i="38"/>
  <c r="BF35" i="38"/>
  <c r="BG35" i="38"/>
  <c r="BH35" i="38"/>
  <c r="BI35" i="38"/>
  <c r="BJ35" i="38"/>
  <c r="BK35" i="38"/>
  <c r="BG4" i="38"/>
  <c r="BH4" i="38"/>
  <c r="BI4" i="38"/>
  <c r="BJ4" i="38"/>
  <c r="BK4" i="38"/>
  <c r="BF4" i="38"/>
  <c r="AW5" i="38"/>
  <c r="AX5" i="38"/>
  <c r="AY5" i="38"/>
  <c r="AZ5" i="38"/>
  <c r="BA5" i="38"/>
  <c r="BB5" i="38"/>
  <c r="AW6" i="38"/>
  <c r="AX6" i="38"/>
  <c r="AY6" i="38"/>
  <c r="AZ6" i="38"/>
  <c r="BA6" i="38"/>
  <c r="BB6" i="38"/>
  <c r="AW7" i="38"/>
  <c r="AX7" i="38"/>
  <c r="AY7" i="38"/>
  <c r="AZ7" i="38"/>
  <c r="BA7" i="38"/>
  <c r="BB7" i="38"/>
  <c r="AW8" i="38"/>
  <c r="AX8" i="38"/>
  <c r="AY8" i="38"/>
  <c r="AZ8" i="38"/>
  <c r="BA8" i="38"/>
  <c r="BB8" i="38"/>
  <c r="AW9" i="38"/>
  <c r="AX9" i="38"/>
  <c r="AY9" i="38"/>
  <c r="AZ9" i="38"/>
  <c r="BA9" i="38"/>
  <c r="BB9" i="38"/>
  <c r="AW10" i="38"/>
  <c r="AX10" i="38"/>
  <c r="AY10" i="38"/>
  <c r="AZ10" i="38"/>
  <c r="BA10" i="38"/>
  <c r="BB10" i="38"/>
  <c r="AW11" i="38"/>
  <c r="AX11" i="38"/>
  <c r="AY11" i="38"/>
  <c r="AZ11" i="38"/>
  <c r="BA11" i="38"/>
  <c r="BB11" i="38"/>
  <c r="AW12" i="38"/>
  <c r="AX12" i="38"/>
  <c r="AY12" i="38"/>
  <c r="AZ12" i="38"/>
  <c r="BA12" i="38"/>
  <c r="BB12" i="38"/>
  <c r="AW13" i="38"/>
  <c r="AX13" i="38"/>
  <c r="AY13" i="38"/>
  <c r="AZ13" i="38"/>
  <c r="BA13" i="38"/>
  <c r="BB13" i="38"/>
  <c r="AW14" i="38"/>
  <c r="AX14" i="38"/>
  <c r="AY14" i="38"/>
  <c r="AZ14" i="38"/>
  <c r="BA14" i="38"/>
  <c r="BB14" i="38"/>
  <c r="AW15" i="38"/>
  <c r="AX15" i="38"/>
  <c r="AY15" i="38"/>
  <c r="AZ15" i="38"/>
  <c r="BA15" i="38"/>
  <c r="BB15" i="38"/>
  <c r="AW16" i="38"/>
  <c r="AX16" i="38"/>
  <c r="AY16" i="38"/>
  <c r="AZ16" i="38"/>
  <c r="BA16" i="38"/>
  <c r="BB16" i="38"/>
  <c r="AW17" i="38"/>
  <c r="AX17" i="38"/>
  <c r="AY17" i="38"/>
  <c r="AZ17" i="38"/>
  <c r="BA17" i="38"/>
  <c r="BB17" i="38"/>
  <c r="AW18" i="38"/>
  <c r="AX18" i="38"/>
  <c r="AY18" i="38"/>
  <c r="AZ18" i="38"/>
  <c r="BA18" i="38"/>
  <c r="BB18" i="38"/>
  <c r="AW19" i="38"/>
  <c r="AX19" i="38"/>
  <c r="AY19" i="38"/>
  <c r="AZ19" i="38"/>
  <c r="BA19" i="38"/>
  <c r="BB19" i="38"/>
  <c r="AW20" i="38"/>
  <c r="AX20" i="38"/>
  <c r="AY20" i="38"/>
  <c r="AZ20" i="38"/>
  <c r="BA20" i="38"/>
  <c r="BB20" i="38"/>
  <c r="AW21" i="38"/>
  <c r="AX21" i="38"/>
  <c r="AY21" i="38"/>
  <c r="AZ21" i="38"/>
  <c r="BA21" i="38"/>
  <c r="BB21" i="38"/>
  <c r="AW22" i="38"/>
  <c r="AX22" i="38"/>
  <c r="AY22" i="38"/>
  <c r="AZ22" i="38"/>
  <c r="BA22" i="38"/>
  <c r="BB22" i="38"/>
  <c r="AW23" i="38"/>
  <c r="AX23" i="38"/>
  <c r="AY23" i="38"/>
  <c r="AZ23" i="38"/>
  <c r="BA23" i="38"/>
  <c r="BB23" i="38"/>
  <c r="AW24" i="38"/>
  <c r="AX24" i="38"/>
  <c r="AY24" i="38"/>
  <c r="AZ24" i="38"/>
  <c r="BA24" i="38"/>
  <c r="BB24" i="38"/>
  <c r="AW25" i="38"/>
  <c r="AX25" i="38"/>
  <c r="AY25" i="38"/>
  <c r="AZ25" i="38"/>
  <c r="BA25" i="38"/>
  <c r="BB25" i="38"/>
  <c r="AW26" i="38"/>
  <c r="AX26" i="38"/>
  <c r="AY26" i="38"/>
  <c r="AZ26" i="38"/>
  <c r="BA26" i="38"/>
  <c r="BB26" i="38"/>
  <c r="AW27" i="38"/>
  <c r="AX27" i="38"/>
  <c r="AY27" i="38"/>
  <c r="AZ27" i="38"/>
  <c r="BA27" i="38"/>
  <c r="BB27" i="38"/>
  <c r="AW28" i="38"/>
  <c r="AX28" i="38"/>
  <c r="AY28" i="38"/>
  <c r="AZ28" i="38"/>
  <c r="BA28" i="38"/>
  <c r="BB28" i="38"/>
  <c r="AW29" i="38"/>
  <c r="AX29" i="38"/>
  <c r="AY29" i="38"/>
  <c r="AZ29" i="38"/>
  <c r="BA29" i="38"/>
  <c r="BB29" i="38"/>
  <c r="AW30" i="38"/>
  <c r="AX30" i="38"/>
  <c r="AY30" i="38"/>
  <c r="AZ30" i="38"/>
  <c r="BA30" i="38"/>
  <c r="BB30" i="38"/>
  <c r="AW31" i="38"/>
  <c r="AX31" i="38"/>
  <c r="AY31" i="38"/>
  <c r="AZ31" i="38"/>
  <c r="BA31" i="38"/>
  <c r="BB31" i="38"/>
  <c r="AW32" i="38"/>
  <c r="AX32" i="38"/>
  <c r="AY32" i="38"/>
  <c r="AZ32" i="38"/>
  <c r="BA32" i="38"/>
  <c r="BB32" i="38"/>
  <c r="AW33" i="38"/>
  <c r="AX33" i="38"/>
  <c r="AY33" i="38"/>
  <c r="AZ33" i="38"/>
  <c r="BA33" i="38"/>
  <c r="BB33" i="38"/>
  <c r="AW34" i="38"/>
  <c r="AX34" i="38"/>
  <c r="AY34" i="38"/>
  <c r="AZ34" i="38"/>
  <c r="BA34" i="38"/>
  <c r="BB34" i="38"/>
  <c r="AW35" i="38"/>
  <c r="AX35" i="38"/>
  <c r="AY35" i="38"/>
  <c r="AZ35" i="38"/>
  <c r="BA35" i="38"/>
  <c r="BB35" i="38"/>
  <c r="AX4" i="38"/>
  <c r="AY4" i="38"/>
  <c r="AZ4" i="38"/>
  <c r="BA4" i="38"/>
  <c r="BB4" i="38"/>
  <c r="AW4" i="38"/>
  <c r="AN5" i="38"/>
  <c r="AO5" i="38"/>
  <c r="AP5" i="38"/>
  <c r="AQ5" i="38"/>
  <c r="AR5" i="38"/>
  <c r="AS5" i="38"/>
  <c r="AN6" i="38"/>
  <c r="AO6" i="38"/>
  <c r="AP6" i="38"/>
  <c r="AQ6" i="38"/>
  <c r="AR6" i="38"/>
  <c r="AS6" i="38"/>
  <c r="AN7" i="38"/>
  <c r="AO7" i="38"/>
  <c r="AP7" i="38"/>
  <c r="AQ7" i="38"/>
  <c r="AR7" i="38"/>
  <c r="AS7" i="38"/>
  <c r="AN8" i="38"/>
  <c r="AO8" i="38"/>
  <c r="AP8" i="38"/>
  <c r="AQ8" i="38"/>
  <c r="AR8" i="38"/>
  <c r="AS8" i="38"/>
  <c r="AN9" i="38"/>
  <c r="AO9" i="38"/>
  <c r="AP9" i="38"/>
  <c r="AQ9" i="38"/>
  <c r="AR9" i="38"/>
  <c r="AS9" i="38"/>
  <c r="AN10" i="38"/>
  <c r="AO10" i="38"/>
  <c r="AP10" i="38"/>
  <c r="AQ10" i="38"/>
  <c r="AR10" i="38"/>
  <c r="AS10" i="38"/>
  <c r="AN11" i="38"/>
  <c r="AO11" i="38"/>
  <c r="AP11" i="38"/>
  <c r="AQ11" i="38"/>
  <c r="AR11" i="38"/>
  <c r="AS11" i="38"/>
  <c r="AN12" i="38"/>
  <c r="AO12" i="38"/>
  <c r="AP12" i="38"/>
  <c r="AQ12" i="38"/>
  <c r="AR12" i="38"/>
  <c r="AS12" i="38"/>
  <c r="AN13" i="38"/>
  <c r="AO13" i="38"/>
  <c r="AP13" i="38"/>
  <c r="AQ13" i="38"/>
  <c r="AR13" i="38"/>
  <c r="AS13" i="38"/>
  <c r="AN14" i="38"/>
  <c r="AO14" i="38"/>
  <c r="AP14" i="38"/>
  <c r="AQ14" i="38"/>
  <c r="AR14" i="38"/>
  <c r="AS14" i="38"/>
  <c r="AN15" i="38"/>
  <c r="AO15" i="38"/>
  <c r="AP15" i="38"/>
  <c r="AQ15" i="38"/>
  <c r="AR15" i="38"/>
  <c r="AS15" i="38"/>
  <c r="AN16" i="38"/>
  <c r="AO16" i="38"/>
  <c r="AP16" i="38"/>
  <c r="AQ16" i="38"/>
  <c r="AR16" i="38"/>
  <c r="AS16" i="38"/>
  <c r="AN17" i="38"/>
  <c r="AO17" i="38"/>
  <c r="AP17" i="38"/>
  <c r="AQ17" i="38"/>
  <c r="AR17" i="38"/>
  <c r="AS17" i="38"/>
  <c r="AN18" i="38"/>
  <c r="AO18" i="38"/>
  <c r="AP18" i="38"/>
  <c r="AQ18" i="38"/>
  <c r="AR18" i="38"/>
  <c r="AS18" i="38"/>
  <c r="AN19" i="38"/>
  <c r="AO19" i="38"/>
  <c r="AP19" i="38"/>
  <c r="AQ19" i="38"/>
  <c r="AR19" i="38"/>
  <c r="AS19" i="38"/>
  <c r="AN20" i="38"/>
  <c r="AO20" i="38"/>
  <c r="AP20" i="38"/>
  <c r="AQ20" i="38"/>
  <c r="AR20" i="38"/>
  <c r="AS20" i="38"/>
  <c r="AN21" i="38"/>
  <c r="AO21" i="38"/>
  <c r="AP21" i="38"/>
  <c r="AQ21" i="38"/>
  <c r="AR21" i="38"/>
  <c r="AS21" i="38"/>
  <c r="AN22" i="38"/>
  <c r="AO22" i="38"/>
  <c r="AP22" i="38"/>
  <c r="AQ22" i="38"/>
  <c r="AR22" i="38"/>
  <c r="AS22" i="38"/>
  <c r="AN23" i="38"/>
  <c r="AO23" i="38"/>
  <c r="AP23" i="38"/>
  <c r="AQ23" i="38"/>
  <c r="AR23" i="38"/>
  <c r="AS23" i="38"/>
  <c r="AN24" i="38"/>
  <c r="AO24" i="38"/>
  <c r="AP24" i="38"/>
  <c r="AQ24" i="38"/>
  <c r="AR24" i="38"/>
  <c r="AS24" i="38"/>
  <c r="AN25" i="38"/>
  <c r="AO25" i="38"/>
  <c r="AP25" i="38"/>
  <c r="AQ25" i="38"/>
  <c r="AR25" i="38"/>
  <c r="AS25" i="38"/>
  <c r="AN26" i="38"/>
  <c r="AO26" i="38"/>
  <c r="AP26" i="38"/>
  <c r="AQ26" i="38"/>
  <c r="AR26" i="38"/>
  <c r="AS26" i="38"/>
  <c r="AN27" i="38"/>
  <c r="AO27" i="38"/>
  <c r="AP27" i="38"/>
  <c r="AQ27" i="38"/>
  <c r="AR27" i="38"/>
  <c r="AS27" i="38"/>
  <c r="AN28" i="38"/>
  <c r="AO28" i="38"/>
  <c r="AP28" i="38"/>
  <c r="AQ28" i="38"/>
  <c r="AR28" i="38"/>
  <c r="AS28" i="38"/>
  <c r="AN29" i="38"/>
  <c r="AO29" i="38"/>
  <c r="AP29" i="38"/>
  <c r="AQ29" i="38"/>
  <c r="AR29" i="38"/>
  <c r="AS29" i="38"/>
  <c r="AN30" i="38"/>
  <c r="AO30" i="38"/>
  <c r="AP30" i="38"/>
  <c r="AQ30" i="38"/>
  <c r="AR30" i="38"/>
  <c r="AS30" i="38"/>
  <c r="AN31" i="38"/>
  <c r="AO31" i="38"/>
  <c r="AP31" i="38"/>
  <c r="AQ31" i="38"/>
  <c r="AR31" i="38"/>
  <c r="AS31" i="38"/>
  <c r="AN32" i="38"/>
  <c r="AO32" i="38"/>
  <c r="AP32" i="38"/>
  <c r="AQ32" i="38"/>
  <c r="AR32" i="38"/>
  <c r="AS32" i="38"/>
  <c r="AN33" i="38"/>
  <c r="AO33" i="38"/>
  <c r="AP33" i="38"/>
  <c r="AQ33" i="38"/>
  <c r="AR33" i="38"/>
  <c r="AS33" i="38"/>
  <c r="AN34" i="38"/>
  <c r="AO34" i="38"/>
  <c r="AP34" i="38"/>
  <c r="AQ34" i="38"/>
  <c r="AR34" i="38"/>
  <c r="AS34" i="38"/>
  <c r="AN35" i="38"/>
  <c r="AO35" i="38"/>
  <c r="AP35" i="38"/>
  <c r="AQ35" i="38"/>
  <c r="AR35" i="38"/>
  <c r="AS35" i="38"/>
  <c r="AO4" i="38"/>
  <c r="AP4" i="38"/>
  <c r="AQ4" i="38"/>
  <c r="AR4" i="38"/>
  <c r="AS4" i="38"/>
  <c r="AN4" i="38"/>
  <c r="AE5" i="38"/>
  <c r="AF5" i="38"/>
  <c r="AG5" i="38"/>
  <c r="AH5" i="38"/>
  <c r="AI5" i="38"/>
  <c r="AJ5" i="38"/>
  <c r="AE6" i="38"/>
  <c r="AF6" i="38"/>
  <c r="AG6" i="38"/>
  <c r="AH6" i="38"/>
  <c r="AI6" i="38"/>
  <c r="AJ6" i="38"/>
  <c r="AE7" i="38"/>
  <c r="AF7" i="38"/>
  <c r="AG7" i="38"/>
  <c r="AH7" i="38"/>
  <c r="AI7" i="38"/>
  <c r="AJ7" i="38"/>
  <c r="AE8" i="38"/>
  <c r="AF8" i="38"/>
  <c r="AG8" i="38"/>
  <c r="AH8" i="38"/>
  <c r="AI8" i="38"/>
  <c r="AJ8" i="38"/>
  <c r="AE9" i="38"/>
  <c r="AF9" i="38"/>
  <c r="AG9" i="38"/>
  <c r="AH9" i="38"/>
  <c r="AI9" i="38"/>
  <c r="AJ9" i="38"/>
  <c r="AE10" i="38"/>
  <c r="AF10" i="38"/>
  <c r="AG10" i="38"/>
  <c r="AH10" i="38"/>
  <c r="AI10" i="38"/>
  <c r="AJ10" i="38"/>
  <c r="AE11" i="38"/>
  <c r="AF11" i="38"/>
  <c r="AG11" i="38"/>
  <c r="AH11" i="38"/>
  <c r="AI11" i="38"/>
  <c r="AJ11" i="38"/>
  <c r="AE12" i="38"/>
  <c r="AF12" i="38"/>
  <c r="AG12" i="38"/>
  <c r="AH12" i="38"/>
  <c r="AI12" i="38"/>
  <c r="AJ12" i="38"/>
  <c r="AE13" i="38"/>
  <c r="AF13" i="38"/>
  <c r="AG13" i="38"/>
  <c r="AH13" i="38"/>
  <c r="AI13" i="38"/>
  <c r="AJ13" i="38"/>
  <c r="AE14" i="38"/>
  <c r="AF14" i="38"/>
  <c r="AG14" i="38"/>
  <c r="AH14" i="38"/>
  <c r="AI14" i="38"/>
  <c r="AJ14" i="38"/>
  <c r="AE15" i="38"/>
  <c r="AF15" i="38"/>
  <c r="AG15" i="38"/>
  <c r="AH15" i="38"/>
  <c r="AI15" i="38"/>
  <c r="AJ15" i="38"/>
  <c r="AE16" i="38"/>
  <c r="AF16" i="38"/>
  <c r="AG16" i="38"/>
  <c r="AH16" i="38"/>
  <c r="AI16" i="38"/>
  <c r="AJ16" i="38"/>
  <c r="AE17" i="38"/>
  <c r="AF17" i="38"/>
  <c r="AG17" i="38"/>
  <c r="AH17" i="38"/>
  <c r="AI17" i="38"/>
  <c r="AJ17" i="38"/>
  <c r="AE18" i="38"/>
  <c r="AF18" i="38"/>
  <c r="AG18" i="38"/>
  <c r="AH18" i="38"/>
  <c r="AI18" i="38"/>
  <c r="AJ18" i="38"/>
  <c r="AE19" i="38"/>
  <c r="AF19" i="38"/>
  <c r="AG19" i="38"/>
  <c r="AH19" i="38"/>
  <c r="AI19" i="38"/>
  <c r="AJ19" i="38"/>
  <c r="AE20" i="38"/>
  <c r="AF20" i="38"/>
  <c r="AG20" i="38"/>
  <c r="AH20" i="38"/>
  <c r="AI20" i="38"/>
  <c r="AJ20" i="38"/>
  <c r="AE21" i="38"/>
  <c r="AF21" i="38"/>
  <c r="AG21" i="38"/>
  <c r="AH21" i="38"/>
  <c r="AI21" i="38"/>
  <c r="AJ21" i="38"/>
  <c r="AE22" i="38"/>
  <c r="AF22" i="38"/>
  <c r="AG22" i="38"/>
  <c r="AH22" i="38"/>
  <c r="AI22" i="38"/>
  <c r="AJ22" i="38"/>
  <c r="AE23" i="38"/>
  <c r="AF23" i="38"/>
  <c r="AG23" i="38"/>
  <c r="AH23" i="38"/>
  <c r="AI23" i="38"/>
  <c r="AJ23" i="38"/>
  <c r="AE24" i="38"/>
  <c r="AF24" i="38"/>
  <c r="AG24" i="38"/>
  <c r="AH24" i="38"/>
  <c r="AI24" i="38"/>
  <c r="AJ24" i="38"/>
  <c r="AE25" i="38"/>
  <c r="AF25" i="38"/>
  <c r="AG25" i="38"/>
  <c r="AH25" i="38"/>
  <c r="AI25" i="38"/>
  <c r="AJ25" i="38"/>
  <c r="AE26" i="38"/>
  <c r="AF26" i="38"/>
  <c r="AG26" i="38"/>
  <c r="AH26" i="38"/>
  <c r="AI26" i="38"/>
  <c r="AJ26" i="38"/>
  <c r="AE27" i="38"/>
  <c r="AF27" i="38"/>
  <c r="AG27" i="38"/>
  <c r="AH27" i="38"/>
  <c r="AI27" i="38"/>
  <c r="AJ27" i="38"/>
  <c r="AE28" i="38"/>
  <c r="AF28" i="38"/>
  <c r="AG28" i="38"/>
  <c r="AH28" i="38"/>
  <c r="AI28" i="38"/>
  <c r="AJ28" i="38"/>
  <c r="AE29" i="38"/>
  <c r="AF29" i="38"/>
  <c r="AG29" i="38"/>
  <c r="AH29" i="38"/>
  <c r="AI29" i="38"/>
  <c r="AJ29" i="38"/>
  <c r="AE30" i="38"/>
  <c r="AF30" i="38"/>
  <c r="AG30" i="38"/>
  <c r="AH30" i="38"/>
  <c r="AI30" i="38"/>
  <c r="AJ30" i="38"/>
  <c r="AE31" i="38"/>
  <c r="AF31" i="38"/>
  <c r="AG31" i="38"/>
  <c r="AH31" i="38"/>
  <c r="AI31" i="38"/>
  <c r="AJ31" i="38"/>
  <c r="AE32" i="38"/>
  <c r="AF32" i="38"/>
  <c r="AG32" i="38"/>
  <c r="AH32" i="38"/>
  <c r="AI32" i="38"/>
  <c r="AJ32" i="38"/>
  <c r="AE33" i="38"/>
  <c r="AF33" i="38"/>
  <c r="AG33" i="38"/>
  <c r="AH33" i="38"/>
  <c r="AI33" i="38"/>
  <c r="AJ33" i="38"/>
  <c r="AE34" i="38"/>
  <c r="AF34" i="38"/>
  <c r="AG34" i="38"/>
  <c r="AH34" i="38"/>
  <c r="AI34" i="38"/>
  <c r="AJ34" i="38"/>
  <c r="AE35" i="38"/>
  <c r="AF35" i="38"/>
  <c r="AG35" i="38"/>
  <c r="AH35" i="38"/>
  <c r="AI35" i="38"/>
  <c r="AJ35" i="38"/>
  <c r="AF4" i="38"/>
  <c r="AG4" i="38"/>
  <c r="AH4" i="38"/>
  <c r="AI4" i="38"/>
  <c r="AJ4" i="38"/>
  <c r="AE4" i="38"/>
  <c r="V5" i="38"/>
  <c r="W5" i="38"/>
  <c r="X5" i="38"/>
  <c r="Y5" i="38"/>
  <c r="Z5" i="38"/>
  <c r="AA5" i="38"/>
  <c r="V6" i="38"/>
  <c r="W6" i="38"/>
  <c r="X6" i="38"/>
  <c r="Y6" i="38"/>
  <c r="Z6" i="38"/>
  <c r="AA6" i="38"/>
  <c r="V7" i="38"/>
  <c r="W7" i="38"/>
  <c r="X7" i="38"/>
  <c r="Y7" i="38"/>
  <c r="Z7" i="38"/>
  <c r="AA7" i="38"/>
  <c r="V8" i="38"/>
  <c r="W8" i="38"/>
  <c r="X8" i="38"/>
  <c r="Y8" i="38"/>
  <c r="Z8" i="38"/>
  <c r="AA8" i="38"/>
  <c r="V9" i="38"/>
  <c r="W9" i="38"/>
  <c r="X9" i="38"/>
  <c r="Y9" i="38"/>
  <c r="Z9" i="38"/>
  <c r="AA9" i="38"/>
  <c r="V10" i="38"/>
  <c r="W10" i="38"/>
  <c r="X10" i="38"/>
  <c r="Y10" i="38"/>
  <c r="Z10" i="38"/>
  <c r="AA10" i="38"/>
  <c r="V11" i="38"/>
  <c r="W11" i="38"/>
  <c r="X11" i="38"/>
  <c r="Y11" i="38"/>
  <c r="Z11" i="38"/>
  <c r="AA11" i="38"/>
  <c r="V12" i="38"/>
  <c r="W12" i="38"/>
  <c r="X12" i="38"/>
  <c r="Y12" i="38"/>
  <c r="Z12" i="38"/>
  <c r="AA12" i="38"/>
  <c r="V13" i="38"/>
  <c r="W13" i="38"/>
  <c r="X13" i="38"/>
  <c r="Y13" i="38"/>
  <c r="Z13" i="38"/>
  <c r="AA13" i="38"/>
  <c r="V14" i="38"/>
  <c r="W14" i="38"/>
  <c r="X14" i="38"/>
  <c r="Y14" i="38"/>
  <c r="Z14" i="38"/>
  <c r="AA14" i="38"/>
  <c r="V15" i="38"/>
  <c r="W15" i="38"/>
  <c r="X15" i="38"/>
  <c r="Y15" i="38"/>
  <c r="Z15" i="38"/>
  <c r="AA15" i="38"/>
  <c r="V16" i="38"/>
  <c r="W16" i="38"/>
  <c r="X16" i="38"/>
  <c r="Y16" i="38"/>
  <c r="Z16" i="38"/>
  <c r="AA16" i="38"/>
  <c r="V17" i="38"/>
  <c r="W17" i="38"/>
  <c r="X17" i="38"/>
  <c r="Y17" i="38"/>
  <c r="Z17" i="38"/>
  <c r="AA17" i="38"/>
  <c r="V18" i="38"/>
  <c r="W18" i="38"/>
  <c r="X18" i="38"/>
  <c r="Y18" i="38"/>
  <c r="Z18" i="38"/>
  <c r="AA18" i="38"/>
  <c r="V19" i="38"/>
  <c r="W19" i="38"/>
  <c r="X19" i="38"/>
  <c r="Y19" i="38"/>
  <c r="Z19" i="38"/>
  <c r="AA19" i="38"/>
  <c r="V20" i="38"/>
  <c r="W20" i="38"/>
  <c r="X20" i="38"/>
  <c r="Y20" i="38"/>
  <c r="Z20" i="38"/>
  <c r="AA20" i="38"/>
  <c r="V21" i="38"/>
  <c r="W21" i="38"/>
  <c r="X21" i="38"/>
  <c r="Y21" i="38"/>
  <c r="Z21" i="38"/>
  <c r="AA21" i="38"/>
  <c r="V22" i="38"/>
  <c r="W22" i="38"/>
  <c r="X22" i="38"/>
  <c r="Y22" i="38"/>
  <c r="Z22" i="38"/>
  <c r="AA22" i="38"/>
  <c r="V23" i="38"/>
  <c r="W23" i="38"/>
  <c r="X23" i="38"/>
  <c r="Y23" i="38"/>
  <c r="Z23" i="38"/>
  <c r="AA23" i="38"/>
  <c r="V24" i="38"/>
  <c r="W24" i="38"/>
  <c r="X24" i="38"/>
  <c r="Y24" i="38"/>
  <c r="Z24" i="38"/>
  <c r="AA24" i="38"/>
  <c r="V25" i="38"/>
  <c r="W25" i="38"/>
  <c r="X25" i="38"/>
  <c r="Y25" i="38"/>
  <c r="Z25" i="38"/>
  <c r="AA25" i="38"/>
  <c r="V26" i="38"/>
  <c r="W26" i="38"/>
  <c r="X26" i="38"/>
  <c r="Y26" i="38"/>
  <c r="Z26" i="38"/>
  <c r="AA26" i="38"/>
  <c r="V27" i="38"/>
  <c r="W27" i="38"/>
  <c r="X27" i="38"/>
  <c r="Y27" i="38"/>
  <c r="Z27" i="38"/>
  <c r="AA27" i="38"/>
  <c r="V28" i="38"/>
  <c r="W28" i="38"/>
  <c r="X28" i="38"/>
  <c r="Y28" i="38"/>
  <c r="Z28" i="38"/>
  <c r="AA28" i="38"/>
  <c r="V29" i="38"/>
  <c r="W29" i="38"/>
  <c r="X29" i="38"/>
  <c r="Y29" i="38"/>
  <c r="Z29" i="38"/>
  <c r="AA29" i="38"/>
  <c r="V30" i="38"/>
  <c r="W30" i="38"/>
  <c r="X30" i="38"/>
  <c r="Y30" i="38"/>
  <c r="Z30" i="38"/>
  <c r="AA30" i="38"/>
  <c r="V31" i="38"/>
  <c r="W31" i="38"/>
  <c r="X31" i="38"/>
  <c r="Y31" i="38"/>
  <c r="Z31" i="38"/>
  <c r="AA31" i="38"/>
  <c r="V32" i="38"/>
  <c r="W32" i="38"/>
  <c r="X32" i="38"/>
  <c r="Y32" i="38"/>
  <c r="Z32" i="38"/>
  <c r="AA32" i="38"/>
  <c r="V33" i="38"/>
  <c r="W33" i="38"/>
  <c r="X33" i="38"/>
  <c r="Y33" i="38"/>
  <c r="Z33" i="38"/>
  <c r="AA33" i="38"/>
  <c r="V34" i="38"/>
  <c r="W34" i="38"/>
  <c r="X34" i="38"/>
  <c r="Y34" i="38"/>
  <c r="Z34" i="38"/>
  <c r="AA34" i="38"/>
  <c r="V35" i="38"/>
  <c r="W35" i="38"/>
  <c r="X35" i="38"/>
  <c r="Y35" i="38"/>
  <c r="Z35" i="38"/>
  <c r="AA35" i="38"/>
  <c r="W4" i="38"/>
  <c r="X4" i="38"/>
  <c r="Y4" i="38"/>
  <c r="Z4" i="38"/>
  <c r="AA4" i="38"/>
  <c r="V4" i="38"/>
  <c r="M5" i="38"/>
  <c r="N5" i="38"/>
  <c r="O5" i="38"/>
  <c r="P5" i="38"/>
  <c r="Q5" i="38"/>
  <c r="R5" i="38"/>
  <c r="M6" i="38"/>
  <c r="N6" i="38"/>
  <c r="O6" i="38"/>
  <c r="P6" i="38"/>
  <c r="Q6" i="38"/>
  <c r="R6" i="38"/>
  <c r="M7" i="38"/>
  <c r="N7" i="38"/>
  <c r="O7" i="38"/>
  <c r="P7" i="38"/>
  <c r="Q7" i="38"/>
  <c r="R7" i="38"/>
  <c r="M8" i="38"/>
  <c r="N8" i="38"/>
  <c r="O8" i="38"/>
  <c r="P8" i="38"/>
  <c r="Q8" i="38"/>
  <c r="R8" i="38"/>
  <c r="M9" i="38"/>
  <c r="N9" i="38"/>
  <c r="O9" i="38"/>
  <c r="P9" i="38"/>
  <c r="Q9" i="38"/>
  <c r="R9" i="38"/>
  <c r="M10" i="38"/>
  <c r="N10" i="38"/>
  <c r="O10" i="38"/>
  <c r="P10" i="38"/>
  <c r="Q10" i="38"/>
  <c r="R10" i="38"/>
  <c r="M11" i="38"/>
  <c r="N11" i="38"/>
  <c r="O11" i="38"/>
  <c r="P11" i="38"/>
  <c r="Q11" i="38"/>
  <c r="R11" i="38"/>
  <c r="M12" i="38"/>
  <c r="N12" i="38"/>
  <c r="O12" i="38"/>
  <c r="P12" i="38"/>
  <c r="Q12" i="38"/>
  <c r="R12" i="38"/>
  <c r="M13" i="38"/>
  <c r="N13" i="38"/>
  <c r="O13" i="38"/>
  <c r="P13" i="38"/>
  <c r="Q13" i="38"/>
  <c r="R13" i="38"/>
  <c r="M14" i="38"/>
  <c r="N14" i="38"/>
  <c r="O14" i="38"/>
  <c r="P14" i="38"/>
  <c r="Q14" i="38"/>
  <c r="R14" i="38"/>
  <c r="M15" i="38"/>
  <c r="N15" i="38"/>
  <c r="O15" i="38"/>
  <c r="P15" i="38"/>
  <c r="Q15" i="38"/>
  <c r="R15" i="38"/>
  <c r="M16" i="38"/>
  <c r="N16" i="38"/>
  <c r="O16" i="38"/>
  <c r="P16" i="38"/>
  <c r="Q16" i="38"/>
  <c r="R16" i="38"/>
  <c r="M17" i="38"/>
  <c r="N17" i="38"/>
  <c r="O17" i="38"/>
  <c r="P17" i="38"/>
  <c r="Q17" i="38"/>
  <c r="R17" i="38"/>
  <c r="M18" i="38"/>
  <c r="N18" i="38"/>
  <c r="O18" i="38"/>
  <c r="P18" i="38"/>
  <c r="Q18" i="38"/>
  <c r="R18" i="38"/>
  <c r="M19" i="38"/>
  <c r="N19" i="38"/>
  <c r="O19" i="38"/>
  <c r="P19" i="38"/>
  <c r="Q19" i="38"/>
  <c r="R19" i="38"/>
  <c r="M20" i="38"/>
  <c r="N20" i="38"/>
  <c r="O20" i="38"/>
  <c r="P20" i="38"/>
  <c r="Q20" i="38"/>
  <c r="R20" i="38"/>
  <c r="M21" i="38"/>
  <c r="N21" i="38"/>
  <c r="O21" i="38"/>
  <c r="P21" i="38"/>
  <c r="Q21" i="38"/>
  <c r="R21" i="38"/>
  <c r="M22" i="38"/>
  <c r="N22" i="38"/>
  <c r="O22" i="38"/>
  <c r="P22" i="38"/>
  <c r="Q22" i="38"/>
  <c r="R22" i="38"/>
  <c r="M23" i="38"/>
  <c r="N23" i="38"/>
  <c r="O23" i="38"/>
  <c r="P23" i="38"/>
  <c r="Q23" i="38"/>
  <c r="R23" i="38"/>
  <c r="M24" i="38"/>
  <c r="N24" i="38"/>
  <c r="O24" i="38"/>
  <c r="P24" i="38"/>
  <c r="Q24" i="38"/>
  <c r="R24" i="38"/>
  <c r="M25" i="38"/>
  <c r="N25" i="38"/>
  <c r="O25" i="38"/>
  <c r="P25" i="38"/>
  <c r="Q25" i="38"/>
  <c r="R25" i="38"/>
  <c r="M26" i="38"/>
  <c r="N26" i="38"/>
  <c r="O26" i="38"/>
  <c r="P26" i="38"/>
  <c r="Q26" i="38"/>
  <c r="R26" i="38"/>
  <c r="M27" i="38"/>
  <c r="N27" i="38"/>
  <c r="O27" i="38"/>
  <c r="P27" i="38"/>
  <c r="Q27" i="38"/>
  <c r="R27" i="38"/>
  <c r="M28" i="38"/>
  <c r="N28" i="38"/>
  <c r="O28" i="38"/>
  <c r="P28" i="38"/>
  <c r="Q28" i="38"/>
  <c r="R28" i="38"/>
  <c r="M29" i="38"/>
  <c r="N29" i="38"/>
  <c r="O29" i="38"/>
  <c r="P29" i="38"/>
  <c r="Q29" i="38"/>
  <c r="R29" i="38"/>
  <c r="M30" i="38"/>
  <c r="N30" i="38"/>
  <c r="O30" i="38"/>
  <c r="P30" i="38"/>
  <c r="Q30" i="38"/>
  <c r="R30" i="38"/>
  <c r="M31" i="38"/>
  <c r="N31" i="38"/>
  <c r="O31" i="38"/>
  <c r="P31" i="38"/>
  <c r="Q31" i="38"/>
  <c r="R31" i="38"/>
  <c r="M32" i="38"/>
  <c r="N32" i="38"/>
  <c r="O32" i="38"/>
  <c r="P32" i="38"/>
  <c r="Q32" i="38"/>
  <c r="R32" i="38"/>
  <c r="M33" i="38"/>
  <c r="N33" i="38"/>
  <c r="O33" i="38"/>
  <c r="P33" i="38"/>
  <c r="Q33" i="38"/>
  <c r="R33" i="38"/>
  <c r="M34" i="38"/>
  <c r="N34" i="38"/>
  <c r="O34" i="38"/>
  <c r="P34" i="38"/>
  <c r="Q34" i="38"/>
  <c r="R34" i="38"/>
  <c r="M35" i="38"/>
  <c r="N35" i="38"/>
  <c r="O35" i="38"/>
  <c r="P35" i="38"/>
  <c r="Q35" i="38"/>
  <c r="R35" i="38"/>
  <c r="N4" i="38"/>
  <c r="O4" i="38"/>
  <c r="P4" i="38"/>
  <c r="Q4" i="38"/>
  <c r="R4" i="38"/>
  <c r="M4" i="38"/>
  <c r="D5" i="38"/>
  <c r="E5" i="38"/>
  <c r="F5" i="38"/>
  <c r="G5" i="38"/>
  <c r="H5" i="38"/>
  <c r="I5" i="38"/>
  <c r="D6" i="38"/>
  <c r="E6" i="38"/>
  <c r="F6" i="38"/>
  <c r="G6" i="38"/>
  <c r="H6" i="38"/>
  <c r="I6" i="38"/>
  <c r="D7" i="38"/>
  <c r="E7" i="38"/>
  <c r="F7" i="38"/>
  <c r="G7" i="38"/>
  <c r="H7" i="38"/>
  <c r="I7" i="38"/>
  <c r="D8" i="38"/>
  <c r="E8" i="38"/>
  <c r="F8" i="38"/>
  <c r="G8" i="38"/>
  <c r="H8" i="38"/>
  <c r="I8" i="38"/>
  <c r="D9" i="38"/>
  <c r="E9" i="38"/>
  <c r="F9" i="38"/>
  <c r="G9" i="38"/>
  <c r="H9" i="38"/>
  <c r="I9" i="38"/>
  <c r="D10" i="38"/>
  <c r="E10" i="38"/>
  <c r="F10" i="38"/>
  <c r="G10" i="38"/>
  <c r="H10" i="38"/>
  <c r="I10" i="38"/>
  <c r="D11" i="38"/>
  <c r="E11" i="38"/>
  <c r="F11" i="38"/>
  <c r="G11" i="38"/>
  <c r="H11" i="38"/>
  <c r="I11" i="38"/>
  <c r="D12" i="38"/>
  <c r="E12" i="38"/>
  <c r="F12" i="38"/>
  <c r="G12" i="38"/>
  <c r="H12" i="38"/>
  <c r="I12" i="38"/>
  <c r="D13" i="38"/>
  <c r="E13" i="38"/>
  <c r="F13" i="38"/>
  <c r="G13" i="38"/>
  <c r="H13" i="38"/>
  <c r="I13" i="38"/>
  <c r="D14" i="38"/>
  <c r="E14" i="38"/>
  <c r="F14" i="38"/>
  <c r="G14" i="38"/>
  <c r="H14" i="38"/>
  <c r="I14" i="38"/>
  <c r="D15" i="38"/>
  <c r="E15" i="38"/>
  <c r="F15" i="38"/>
  <c r="G15" i="38"/>
  <c r="H15" i="38"/>
  <c r="I15" i="38"/>
  <c r="D16" i="38"/>
  <c r="E16" i="38"/>
  <c r="F16" i="38"/>
  <c r="G16" i="38"/>
  <c r="H16" i="38"/>
  <c r="I16" i="38"/>
  <c r="D17" i="38"/>
  <c r="E17" i="38"/>
  <c r="F17" i="38"/>
  <c r="G17" i="38"/>
  <c r="H17" i="38"/>
  <c r="I17" i="38"/>
  <c r="D18" i="38"/>
  <c r="E18" i="38"/>
  <c r="F18" i="38"/>
  <c r="G18" i="38"/>
  <c r="H18" i="38"/>
  <c r="I18" i="38"/>
  <c r="D19" i="38"/>
  <c r="E19" i="38"/>
  <c r="F19" i="38"/>
  <c r="G19" i="38"/>
  <c r="H19" i="38"/>
  <c r="I19" i="38"/>
  <c r="D20" i="38"/>
  <c r="E20" i="38"/>
  <c r="F20" i="38"/>
  <c r="G20" i="38"/>
  <c r="H20" i="38"/>
  <c r="I20" i="38"/>
  <c r="D21" i="38"/>
  <c r="E21" i="38"/>
  <c r="F21" i="38"/>
  <c r="G21" i="38"/>
  <c r="H21" i="38"/>
  <c r="I21" i="38"/>
  <c r="D22" i="38"/>
  <c r="E22" i="38"/>
  <c r="F22" i="38"/>
  <c r="G22" i="38"/>
  <c r="H22" i="38"/>
  <c r="I22" i="38"/>
  <c r="D23" i="38"/>
  <c r="E23" i="38"/>
  <c r="F23" i="38"/>
  <c r="G23" i="38"/>
  <c r="H23" i="38"/>
  <c r="I23" i="38"/>
  <c r="D24" i="38"/>
  <c r="E24" i="38"/>
  <c r="F24" i="38"/>
  <c r="G24" i="38"/>
  <c r="H24" i="38"/>
  <c r="I24" i="38"/>
  <c r="D25" i="38"/>
  <c r="E25" i="38"/>
  <c r="F25" i="38"/>
  <c r="G25" i="38"/>
  <c r="H25" i="38"/>
  <c r="I25" i="38"/>
  <c r="D26" i="38"/>
  <c r="E26" i="38"/>
  <c r="F26" i="38"/>
  <c r="G26" i="38"/>
  <c r="H26" i="38"/>
  <c r="I26" i="38"/>
  <c r="D27" i="38"/>
  <c r="E27" i="38"/>
  <c r="F27" i="38"/>
  <c r="G27" i="38"/>
  <c r="H27" i="38"/>
  <c r="I27" i="38"/>
  <c r="D28" i="38"/>
  <c r="E28" i="38"/>
  <c r="F28" i="38"/>
  <c r="G28" i="38"/>
  <c r="H28" i="38"/>
  <c r="I28" i="38"/>
  <c r="D29" i="38"/>
  <c r="E29" i="38"/>
  <c r="F29" i="38"/>
  <c r="G29" i="38"/>
  <c r="H29" i="38"/>
  <c r="I29" i="38"/>
  <c r="D30" i="38"/>
  <c r="E30" i="38"/>
  <c r="F30" i="38"/>
  <c r="G30" i="38"/>
  <c r="H30" i="38"/>
  <c r="I30" i="38"/>
  <c r="D31" i="38"/>
  <c r="E31" i="38"/>
  <c r="F31" i="38"/>
  <c r="G31" i="38"/>
  <c r="H31" i="38"/>
  <c r="I31" i="38"/>
  <c r="D32" i="38"/>
  <c r="E32" i="38"/>
  <c r="F32" i="38"/>
  <c r="G32" i="38"/>
  <c r="H32" i="38"/>
  <c r="I32" i="38"/>
  <c r="D33" i="38"/>
  <c r="E33" i="38"/>
  <c r="F33" i="38"/>
  <c r="G33" i="38"/>
  <c r="H33" i="38"/>
  <c r="I33" i="38"/>
  <c r="D34" i="38"/>
  <c r="E34" i="38"/>
  <c r="F34" i="38"/>
  <c r="G34" i="38"/>
  <c r="H34" i="38"/>
  <c r="I34" i="38"/>
  <c r="D35" i="38"/>
  <c r="E35" i="38"/>
  <c r="F35" i="38"/>
  <c r="G35" i="38"/>
  <c r="H35" i="38"/>
  <c r="I35" i="38"/>
  <c r="E4" i="38"/>
  <c r="F4" i="38"/>
  <c r="G4" i="38"/>
  <c r="H4" i="38"/>
  <c r="I4" i="38"/>
  <c r="D4" i="38"/>
  <c r="F61" i="37"/>
  <c r="G61" i="35"/>
  <c r="I34" i="37"/>
  <c r="F25" i="35"/>
  <c r="G16" i="37"/>
  <c r="K16" i="34"/>
  <c r="P44" i="36"/>
  <c r="H34" i="33"/>
  <c r="K61" i="32"/>
  <c r="H52" i="32"/>
  <c r="F70" i="31"/>
  <c r="F61" i="31"/>
  <c r="G7" i="31"/>
  <c r="K52" i="29"/>
  <c r="K7" i="29"/>
  <c r="J25" i="19"/>
  <c r="J9" i="13"/>
  <c r="J8" i="13"/>
  <c r="J7" i="13"/>
  <c r="J6" i="13"/>
  <c r="J5" i="13"/>
  <c r="J4" i="13"/>
  <c r="J3" i="13"/>
  <c r="J2" i="13"/>
  <c r="E116" i="13"/>
  <c r="E71" i="13"/>
  <c r="Y107" i="15"/>
  <c r="Z107" i="15" s="1"/>
  <c r="AA107" i="15" s="1"/>
  <c r="S107" i="15"/>
  <c r="T107" i="15" s="1"/>
  <c r="R98" i="15"/>
  <c r="S98" i="15" s="1"/>
  <c r="T98" i="15" s="1"/>
  <c r="M104" i="15"/>
  <c r="L99" i="15"/>
  <c r="M99" i="15" s="1"/>
  <c r="K93" i="15"/>
  <c r="L93" i="15" s="1"/>
  <c r="M93" i="15" s="1"/>
  <c r="K88" i="15"/>
  <c r="L88" i="15" s="1"/>
  <c r="M88" i="15" s="1"/>
  <c r="F92" i="15"/>
  <c r="X103" i="15"/>
  <c r="Y103" i="15" s="1"/>
  <c r="Z103" i="15" s="1"/>
  <c r="AA103" i="15" s="1"/>
  <c r="X85" i="15"/>
  <c r="Y85" i="15" s="1"/>
  <c r="Z85" i="15" s="1"/>
  <c r="AA85" i="15" s="1"/>
  <c r="Q107" i="15"/>
  <c r="R107" i="15" s="1"/>
  <c r="Q103" i="15"/>
  <c r="R103" i="15" s="1"/>
  <c r="S103" i="15" s="1"/>
  <c r="T103" i="15" s="1"/>
  <c r="Q98" i="15"/>
  <c r="J99" i="15"/>
  <c r="K99" i="15" s="1"/>
  <c r="J96" i="15"/>
  <c r="K96" i="15" s="1"/>
  <c r="L96" i="15" s="1"/>
  <c r="M96" i="15" s="1"/>
  <c r="O67" i="37"/>
  <c r="O57" i="37"/>
  <c r="O30" i="37"/>
  <c r="O21" i="37"/>
  <c r="O22" i="37"/>
  <c r="O58" i="36"/>
  <c r="O23" i="36"/>
  <c r="O12" i="36"/>
  <c r="O57" i="35"/>
  <c r="O48" i="35"/>
  <c r="O21" i="35"/>
  <c r="O23" i="35"/>
  <c r="O67" i="34"/>
  <c r="O49" i="34"/>
  <c r="O22" i="34"/>
  <c r="O5" i="34"/>
  <c r="K71" i="37"/>
  <c r="J71" i="37"/>
  <c r="J69" i="37" s="1"/>
  <c r="I71" i="37"/>
  <c r="H71" i="37"/>
  <c r="G71" i="37"/>
  <c r="F71" i="37"/>
  <c r="K69" i="37"/>
  <c r="I69" i="37"/>
  <c r="H69" i="37"/>
  <c r="G69" i="37"/>
  <c r="N68" i="37"/>
  <c r="N67" i="37"/>
  <c r="L67" i="37" s="1"/>
  <c r="M67" i="37"/>
  <c r="X107" i="15" s="1"/>
  <c r="N66" i="37"/>
  <c r="L66" i="37" s="1"/>
  <c r="O66" i="37" s="1"/>
  <c r="N65" i="37"/>
  <c r="K62" i="37"/>
  <c r="J62" i="37"/>
  <c r="I62" i="37"/>
  <c r="H62" i="37"/>
  <c r="G62" i="37"/>
  <c r="F62" i="37"/>
  <c r="K60" i="37"/>
  <c r="H60" i="37"/>
  <c r="G60" i="37"/>
  <c r="N59" i="37"/>
  <c r="M59" i="37" s="1"/>
  <c r="X104" i="15" s="1"/>
  <c r="Y104" i="15" s="1"/>
  <c r="Z104" i="15" s="1"/>
  <c r="AA104" i="15" s="1"/>
  <c r="L59" i="37"/>
  <c r="O59" i="37" s="1"/>
  <c r="N58" i="37"/>
  <c r="M58" i="37"/>
  <c r="L58" i="37"/>
  <c r="Q58" i="37" s="1"/>
  <c r="N57" i="37"/>
  <c r="L57" i="37" s="1"/>
  <c r="N56" i="37"/>
  <c r="K53" i="37"/>
  <c r="K52" i="37" s="1"/>
  <c r="J53" i="37"/>
  <c r="I53" i="37"/>
  <c r="H53" i="37"/>
  <c r="G53" i="37"/>
  <c r="F53" i="37"/>
  <c r="N50" i="37"/>
  <c r="N49" i="37"/>
  <c r="L49" i="37" s="1"/>
  <c r="N48" i="37"/>
  <c r="L48" i="37" s="1"/>
  <c r="N47" i="37"/>
  <c r="K44" i="37"/>
  <c r="J44" i="37"/>
  <c r="J42" i="37" s="1"/>
  <c r="I44" i="37"/>
  <c r="I42" i="37" s="1"/>
  <c r="H44" i="37"/>
  <c r="H42" i="37" s="1"/>
  <c r="G44" i="37"/>
  <c r="G42" i="37" s="1"/>
  <c r="F44" i="37"/>
  <c r="K42" i="37"/>
  <c r="N41" i="37"/>
  <c r="M41" i="37" s="1"/>
  <c r="X96" i="15" s="1"/>
  <c r="Y96" i="15" s="1"/>
  <c r="Z96" i="15" s="1"/>
  <c r="AA96" i="15" s="1"/>
  <c r="L41" i="37"/>
  <c r="O41" i="37" s="1"/>
  <c r="N40" i="37"/>
  <c r="N39" i="37"/>
  <c r="L39" i="37" s="1"/>
  <c r="O39" i="37" s="1"/>
  <c r="N38" i="37"/>
  <c r="K35" i="37"/>
  <c r="J35" i="37"/>
  <c r="J33" i="37" s="1"/>
  <c r="I35" i="37"/>
  <c r="I33" i="37" s="1"/>
  <c r="H35" i="37"/>
  <c r="H33" i="37" s="1"/>
  <c r="G35" i="37"/>
  <c r="G33" i="37" s="1"/>
  <c r="F35" i="37"/>
  <c r="K33" i="37"/>
  <c r="N32" i="37"/>
  <c r="M32" i="37" s="1"/>
  <c r="X92" i="15" s="1"/>
  <c r="Y92" i="15" s="1"/>
  <c r="Z92" i="15" s="1"/>
  <c r="AA92" i="15" s="1"/>
  <c r="L32" i="37"/>
  <c r="N31" i="37"/>
  <c r="M31" i="37"/>
  <c r="X91" i="15" s="1"/>
  <c r="Y91" i="15" s="1"/>
  <c r="Z91" i="15" s="1"/>
  <c r="AA91" i="15" s="1"/>
  <c r="L31" i="37"/>
  <c r="N30" i="37"/>
  <c r="L30" i="37" s="1"/>
  <c r="N29" i="37"/>
  <c r="K26" i="37"/>
  <c r="J26" i="37"/>
  <c r="I26" i="37"/>
  <c r="H26" i="37"/>
  <c r="G26" i="37"/>
  <c r="F26" i="37"/>
  <c r="F34" i="37" s="1"/>
  <c r="H24" i="37"/>
  <c r="N23" i="37"/>
  <c r="M23" i="37" s="1"/>
  <c r="X88" i="15" s="1"/>
  <c r="Y88" i="15" s="1"/>
  <c r="Z88" i="15" s="1"/>
  <c r="AA88" i="15" s="1"/>
  <c r="L23" i="37"/>
  <c r="O23" i="37" s="1"/>
  <c r="N22" i="37"/>
  <c r="L22" i="37" s="1"/>
  <c r="N21" i="37"/>
  <c r="L21" i="37" s="1"/>
  <c r="N20" i="37"/>
  <c r="M20" i="37" s="1"/>
  <c r="K17" i="37"/>
  <c r="K15" i="37" s="1"/>
  <c r="J17" i="37"/>
  <c r="J15" i="37" s="1"/>
  <c r="I17" i="37"/>
  <c r="I15" i="37" s="1"/>
  <c r="H17" i="37"/>
  <c r="G17" i="37"/>
  <c r="F17" i="37"/>
  <c r="F15" i="37" s="1"/>
  <c r="H15" i="37"/>
  <c r="G15" i="37"/>
  <c r="N14" i="37"/>
  <c r="N13" i="37"/>
  <c r="L13" i="37" s="1"/>
  <c r="O13" i="37" s="1"/>
  <c r="M13" i="37"/>
  <c r="X83" i="15" s="1"/>
  <c r="Y83" i="15" s="1"/>
  <c r="Z83" i="15" s="1"/>
  <c r="AA83" i="15" s="1"/>
  <c r="N12" i="37"/>
  <c r="L12" i="37" s="1"/>
  <c r="O12" i="37" s="1"/>
  <c r="N11" i="37"/>
  <c r="M11" i="37"/>
  <c r="X81" i="15" s="1"/>
  <c r="Y81" i="15" s="1"/>
  <c r="Z81" i="15" s="1"/>
  <c r="AA81" i="15" s="1"/>
  <c r="K8" i="37"/>
  <c r="J8" i="37"/>
  <c r="I8" i="37"/>
  <c r="H8" i="37"/>
  <c r="G8" i="37"/>
  <c r="G7" i="37" s="1"/>
  <c r="F8" i="37"/>
  <c r="N5" i="37"/>
  <c r="M5" i="37" s="1"/>
  <c r="X80" i="15" s="1"/>
  <c r="Y80" i="15" s="1"/>
  <c r="Z80" i="15" s="1"/>
  <c r="AA80" i="15" s="1"/>
  <c r="N4" i="37"/>
  <c r="N3" i="37"/>
  <c r="L3" i="37" s="1"/>
  <c r="O3" i="37" s="1"/>
  <c r="N2" i="37"/>
  <c r="M2" i="37" s="1"/>
  <c r="X77" i="15" s="1"/>
  <c r="Y77" i="15" s="1"/>
  <c r="Z77" i="15" s="1"/>
  <c r="AA77" i="15" s="1"/>
  <c r="K71" i="36"/>
  <c r="K69" i="36" s="1"/>
  <c r="J71" i="36"/>
  <c r="J69" i="36" s="1"/>
  <c r="I71" i="36"/>
  <c r="I69" i="36" s="1"/>
  <c r="H71" i="36"/>
  <c r="G71" i="36"/>
  <c r="F71" i="36"/>
  <c r="H69" i="36"/>
  <c r="G69" i="36"/>
  <c r="F69" i="36"/>
  <c r="N68" i="36"/>
  <c r="L68" i="36" s="1"/>
  <c r="O68" i="36" s="1"/>
  <c r="N67" i="36"/>
  <c r="M67" i="36" s="1"/>
  <c r="L67" i="36"/>
  <c r="O67" i="36" s="1"/>
  <c r="N66" i="36"/>
  <c r="M66" i="36"/>
  <c r="Q106" i="15" s="1"/>
  <c r="R106" i="15" s="1"/>
  <c r="S106" i="15" s="1"/>
  <c r="T106" i="15" s="1"/>
  <c r="L66" i="36"/>
  <c r="N65" i="36"/>
  <c r="K62" i="36"/>
  <c r="J62" i="36"/>
  <c r="I62" i="36"/>
  <c r="H62" i="36"/>
  <c r="G62" i="36"/>
  <c r="F62" i="36"/>
  <c r="K60" i="36"/>
  <c r="J60" i="36"/>
  <c r="N59" i="36"/>
  <c r="L59" i="36" s="1"/>
  <c r="O59" i="36" s="1"/>
  <c r="N58" i="36"/>
  <c r="M58" i="36" s="1"/>
  <c r="L58" i="36"/>
  <c r="Q57" i="36"/>
  <c r="N57" i="36"/>
  <c r="L57" i="36" s="1"/>
  <c r="M57" i="36"/>
  <c r="Q102" i="15" s="1"/>
  <c r="R102" i="15" s="1"/>
  <c r="S102" i="15" s="1"/>
  <c r="T102" i="15" s="1"/>
  <c r="N56" i="36"/>
  <c r="K53" i="36"/>
  <c r="K51" i="36" s="1"/>
  <c r="J53" i="36"/>
  <c r="J51" i="36" s="1"/>
  <c r="I53" i="36"/>
  <c r="I51" i="36" s="1"/>
  <c r="H53" i="36"/>
  <c r="H51" i="36" s="1"/>
  <c r="G53" i="36"/>
  <c r="G43" i="36" s="1"/>
  <c r="F53" i="36"/>
  <c r="G51" i="36"/>
  <c r="F51" i="36"/>
  <c r="N50" i="36"/>
  <c r="L50" i="36" s="1"/>
  <c r="O50" i="36" s="1"/>
  <c r="N49" i="36"/>
  <c r="M49" i="36" s="1"/>
  <c r="Q99" i="15" s="1"/>
  <c r="R99" i="15" s="1"/>
  <c r="S99" i="15" s="1"/>
  <c r="T99" i="15" s="1"/>
  <c r="L49" i="36"/>
  <c r="O49" i="36" s="1"/>
  <c r="Q48" i="36"/>
  <c r="N48" i="36"/>
  <c r="M48" i="36"/>
  <c r="L48" i="36"/>
  <c r="N47" i="36"/>
  <c r="K44" i="36"/>
  <c r="J44" i="36"/>
  <c r="I44" i="36"/>
  <c r="H44" i="36"/>
  <c r="G44" i="36"/>
  <c r="F44" i="36"/>
  <c r="J42" i="36"/>
  <c r="G42" i="36"/>
  <c r="F42" i="36"/>
  <c r="N41" i="36"/>
  <c r="L41" i="36" s="1"/>
  <c r="O41" i="36" s="1"/>
  <c r="N40" i="36"/>
  <c r="N39" i="36"/>
  <c r="M39" i="36" s="1"/>
  <c r="Q94" i="15" s="1"/>
  <c r="R94" i="15" s="1"/>
  <c r="S94" i="15" s="1"/>
  <c r="T94" i="15" s="1"/>
  <c r="L39" i="36"/>
  <c r="N38" i="36"/>
  <c r="K35" i="36"/>
  <c r="K34" i="36" s="1"/>
  <c r="J35" i="36"/>
  <c r="I35" i="36"/>
  <c r="H35" i="36"/>
  <c r="G35" i="36"/>
  <c r="F35" i="36"/>
  <c r="N32" i="36"/>
  <c r="L32" i="36" s="1"/>
  <c r="N31" i="36"/>
  <c r="N30" i="36"/>
  <c r="L30" i="36" s="1"/>
  <c r="N29" i="36"/>
  <c r="K26" i="36"/>
  <c r="J26" i="36"/>
  <c r="I26" i="36"/>
  <c r="I24" i="36" s="1"/>
  <c r="H26" i="36"/>
  <c r="H24" i="36" s="1"/>
  <c r="G26" i="36"/>
  <c r="G24" i="36" s="1"/>
  <c r="F26" i="36"/>
  <c r="K24" i="36"/>
  <c r="J24" i="36"/>
  <c r="N23" i="36"/>
  <c r="L23" i="36" s="1"/>
  <c r="N22" i="36"/>
  <c r="N21" i="36"/>
  <c r="M21" i="36"/>
  <c r="Q86" i="15" s="1"/>
  <c r="R86" i="15" s="1"/>
  <c r="S86" i="15" s="1"/>
  <c r="T86" i="15" s="1"/>
  <c r="N20" i="36"/>
  <c r="M20" i="36" s="1"/>
  <c r="Q85" i="15" s="1"/>
  <c r="R85" i="15" s="1"/>
  <c r="S85" i="15" s="1"/>
  <c r="T85" i="15" s="1"/>
  <c r="K17" i="36"/>
  <c r="K15" i="36" s="1"/>
  <c r="J17" i="36"/>
  <c r="J15" i="36" s="1"/>
  <c r="I17" i="36"/>
  <c r="I15" i="36" s="1"/>
  <c r="H17" i="36"/>
  <c r="H15" i="36" s="1"/>
  <c r="G17" i="36"/>
  <c r="F17" i="36"/>
  <c r="G15" i="36"/>
  <c r="F15" i="36"/>
  <c r="N14" i="36"/>
  <c r="L14" i="36" s="1"/>
  <c r="O14" i="36" s="1"/>
  <c r="N13" i="36"/>
  <c r="M13" i="36" s="1"/>
  <c r="Q83" i="15" s="1"/>
  <c r="R83" i="15" s="1"/>
  <c r="S83" i="15" s="1"/>
  <c r="T83" i="15" s="1"/>
  <c r="L13" i="36"/>
  <c r="O13" i="36" s="1"/>
  <c r="N12" i="36"/>
  <c r="M12" i="36"/>
  <c r="Q82" i="15" s="1"/>
  <c r="R82" i="15" s="1"/>
  <c r="S82" i="15" s="1"/>
  <c r="T82" i="15" s="1"/>
  <c r="L12" i="36"/>
  <c r="N11" i="36"/>
  <c r="K8" i="36"/>
  <c r="J8" i="36"/>
  <c r="I8" i="36"/>
  <c r="H8" i="36"/>
  <c r="G8" i="36"/>
  <c r="F8" i="36"/>
  <c r="K6" i="36"/>
  <c r="J6" i="36"/>
  <c r="G6" i="36"/>
  <c r="F6" i="36"/>
  <c r="N5" i="36"/>
  <c r="L5" i="36" s="1"/>
  <c r="O5" i="36" s="1"/>
  <c r="N4" i="36"/>
  <c r="N3" i="36"/>
  <c r="M3" i="36"/>
  <c r="Q78" i="15" s="1"/>
  <c r="R78" i="15" s="1"/>
  <c r="S78" i="15" s="1"/>
  <c r="T78" i="15" s="1"/>
  <c r="L3" i="36"/>
  <c r="N2" i="36"/>
  <c r="K71" i="35"/>
  <c r="K69" i="35" s="1"/>
  <c r="J71" i="35"/>
  <c r="J69" i="35" s="1"/>
  <c r="I71" i="35"/>
  <c r="H71" i="35"/>
  <c r="G71" i="35"/>
  <c r="G69" i="35" s="1"/>
  <c r="F71" i="35"/>
  <c r="I69" i="35"/>
  <c r="H69" i="35"/>
  <c r="N68" i="35"/>
  <c r="N67" i="35"/>
  <c r="N66" i="35"/>
  <c r="L66" i="35" s="1"/>
  <c r="O66" i="35" s="1"/>
  <c r="N65" i="35"/>
  <c r="K62" i="35"/>
  <c r="J62" i="35"/>
  <c r="J60" i="35" s="1"/>
  <c r="I62" i="35"/>
  <c r="H62" i="35"/>
  <c r="G62" i="35"/>
  <c r="G70" i="35" s="1"/>
  <c r="F62" i="35"/>
  <c r="I60" i="35"/>
  <c r="N59" i="35"/>
  <c r="M59" i="35"/>
  <c r="J104" i="15" s="1"/>
  <c r="K104" i="15" s="1"/>
  <c r="L104" i="15" s="1"/>
  <c r="L59" i="35"/>
  <c r="N58" i="35"/>
  <c r="M58" i="35" s="1"/>
  <c r="J103" i="15" s="1"/>
  <c r="K103" i="15" s="1"/>
  <c r="L103" i="15" s="1"/>
  <c r="M103" i="15" s="1"/>
  <c r="N57" i="35"/>
  <c r="L57" i="35" s="1"/>
  <c r="U56" i="35"/>
  <c r="D139" i="13" s="1"/>
  <c r="N56" i="35"/>
  <c r="L56" i="35"/>
  <c r="K53" i="35"/>
  <c r="K51" i="35" s="1"/>
  <c r="J53" i="35"/>
  <c r="J51" i="35" s="1"/>
  <c r="I53" i="35"/>
  <c r="I51" i="35" s="1"/>
  <c r="H53" i="35"/>
  <c r="G53" i="35"/>
  <c r="G51" i="35" s="1"/>
  <c r="F53" i="35"/>
  <c r="H51" i="35"/>
  <c r="N50" i="35"/>
  <c r="M50" i="35"/>
  <c r="J100" i="15" s="1"/>
  <c r="K100" i="15" s="1"/>
  <c r="L100" i="15" s="1"/>
  <c r="M100" i="15" s="1"/>
  <c r="L50" i="35"/>
  <c r="N49" i="35"/>
  <c r="M49" i="35" s="1"/>
  <c r="N48" i="35"/>
  <c r="L48" i="35" s="1"/>
  <c r="U47" i="35"/>
  <c r="D138" i="13" s="1"/>
  <c r="N47" i="35"/>
  <c r="K44" i="35"/>
  <c r="K52" i="35" s="1"/>
  <c r="J44" i="35"/>
  <c r="I44" i="35"/>
  <c r="H44" i="35"/>
  <c r="G44" i="35"/>
  <c r="F44" i="35"/>
  <c r="I42" i="35"/>
  <c r="N41" i="35"/>
  <c r="M41" i="35" s="1"/>
  <c r="N40" i="35"/>
  <c r="N39" i="35"/>
  <c r="L39" i="35" s="1"/>
  <c r="O39" i="35" s="1"/>
  <c r="N38" i="35"/>
  <c r="M38" i="35" s="1"/>
  <c r="J93" i="15" s="1"/>
  <c r="L38" i="35"/>
  <c r="K35" i="35"/>
  <c r="K33" i="35" s="1"/>
  <c r="J35" i="35"/>
  <c r="J33" i="35" s="1"/>
  <c r="I35" i="35"/>
  <c r="I33" i="35" s="1"/>
  <c r="H35" i="35"/>
  <c r="H33" i="35" s="1"/>
  <c r="G35" i="35"/>
  <c r="G33" i="35" s="1"/>
  <c r="F35" i="35"/>
  <c r="N32" i="35"/>
  <c r="N31" i="35"/>
  <c r="M31" i="35" s="1"/>
  <c r="J91" i="15" s="1"/>
  <c r="K91" i="15" s="1"/>
  <c r="L91" i="15" s="1"/>
  <c r="M91" i="15" s="1"/>
  <c r="N30" i="35"/>
  <c r="L30" i="35" s="1"/>
  <c r="O30" i="35" s="1"/>
  <c r="N29" i="35"/>
  <c r="L29" i="35"/>
  <c r="K26" i="35"/>
  <c r="J26" i="35"/>
  <c r="I26" i="35"/>
  <c r="H26" i="35"/>
  <c r="G26" i="35"/>
  <c r="F26" i="35"/>
  <c r="H24" i="35"/>
  <c r="Q23" i="35"/>
  <c r="N23" i="35"/>
  <c r="M23" i="35" s="1"/>
  <c r="J88" i="15" s="1"/>
  <c r="L23" i="35"/>
  <c r="N22" i="35"/>
  <c r="M22" i="35" s="1"/>
  <c r="J87" i="15" s="1"/>
  <c r="K87" i="15" s="1"/>
  <c r="L87" i="15" s="1"/>
  <c r="M87" i="15" s="1"/>
  <c r="N21" i="35"/>
  <c r="L21" i="35" s="1"/>
  <c r="N20" i="35"/>
  <c r="L20" i="35" s="1"/>
  <c r="K17" i="35"/>
  <c r="J17" i="35"/>
  <c r="I17" i="35"/>
  <c r="I16" i="35" s="1"/>
  <c r="H17" i="35"/>
  <c r="H7" i="35" s="1"/>
  <c r="G17" i="35"/>
  <c r="F17" i="35"/>
  <c r="N14" i="35"/>
  <c r="L14" i="35" s="1"/>
  <c r="N13" i="35"/>
  <c r="N12" i="35"/>
  <c r="L12" i="35" s="1"/>
  <c r="N11" i="35"/>
  <c r="K8" i="35"/>
  <c r="J8" i="35"/>
  <c r="J6" i="35" s="1"/>
  <c r="I8" i="35"/>
  <c r="H8" i="35"/>
  <c r="G8" i="35"/>
  <c r="F8" i="35"/>
  <c r="I6" i="35"/>
  <c r="H6" i="35"/>
  <c r="N5" i="35"/>
  <c r="N4" i="35"/>
  <c r="L4" i="35" s="1"/>
  <c r="O4" i="35" s="1"/>
  <c r="N3" i="35"/>
  <c r="L3" i="35" s="1"/>
  <c r="O3" i="35" s="1"/>
  <c r="N2" i="35"/>
  <c r="K71" i="34"/>
  <c r="K69" i="34" s="1"/>
  <c r="J71" i="34"/>
  <c r="I71" i="34"/>
  <c r="H71" i="34"/>
  <c r="G71" i="34"/>
  <c r="G69" i="34" s="1"/>
  <c r="F71" i="34"/>
  <c r="J69" i="34"/>
  <c r="I69" i="34"/>
  <c r="H69" i="34"/>
  <c r="N68" i="34"/>
  <c r="N67" i="34"/>
  <c r="L67" i="34" s="1"/>
  <c r="N66" i="34"/>
  <c r="L66" i="34"/>
  <c r="N65" i="34"/>
  <c r="L65" i="34"/>
  <c r="K62" i="34"/>
  <c r="J62" i="34"/>
  <c r="I62" i="34"/>
  <c r="H62" i="34"/>
  <c r="G62" i="34"/>
  <c r="F62" i="34"/>
  <c r="I60" i="34"/>
  <c r="F60" i="34"/>
  <c r="N59" i="34"/>
  <c r="L59" i="34" s="1"/>
  <c r="O59" i="34" s="1"/>
  <c r="N58" i="34"/>
  <c r="L58" i="34" s="1"/>
  <c r="O58" i="34" s="1"/>
  <c r="N57" i="34"/>
  <c r="U56" i="34" s="1"/>
  <c r="D128" i="13" s="1"/>
  <c r="N56" i="34"/>
  <c r="L56" i="34"/>
  <c r="K53" i="34"/>
  <c r="K51" i="34" s="1"/>
  <c r="J53" i="34"/>
  <c r="I53" i="34"/>
  <c r="H53" i="34"/>
  <c r="G53" i="34"/>
  <c r="G51" i="34" s="1"/>
  <c r="F53" i="34"/>
  <c r="J51" i="34"/>
  <c r="I51" i="34"/>
  <c r="H51" i="34"/>
  <c r="N50" i="34"/>
  <c r="L50" i="34" s="1"/>
  <c r="O50" i="34" s="1"/>
  <c r="M50" i="34"/>
  <c r="C100" i="15" s="1"/>
  <c r="D100" i="15" s="1"/>
  <c r="E100" i="15" s="1"/>
  <c r="F100" i="15" s="1"/>
  <c r="N49" i="34"/>
  <c r="L49" i="34" s="1"/>
  <c r="N48" i="34"/>
  <c r="U47" i="34" s="1"/>
  <c r="D127" i="13" s="1"/>
  <c r="N47" i="34"/>
  <c r="K44" i="34"/>
  <c r="K52" i="34" s="1"/>
  <c r="J44" i="34"/>
  <c r="I44" i="34"/>
  <c r="I52" i="34" s="1"/>
  <c r="H44" i="34"/>
  <c r="G44" i="34"/>
  <c r="G43" i="34" s="1"/>
  <c r="F44" i="34"/>
  <c r="F52" i="34" s="1"/>
  <c r="N41" i="34"/>
  <c r="L41" i="34" s="1"/>
  <c r="N40" i="34"/>
  <c r="L40" i="34" s="1"/>
  <c r="N39" i="34"/>
  <c r="N38" i="34"/>
  <c r="K35" i="34"/>
  <c r="K33" i="34" s="1"/>
  <c r="J35" i="34"/>
  <c r="I35" i="34"/>
  <c r="I33" i="34" s="1"/>
  <c r="H35" i="34"/>
  <c r="G35" i="34"/>
  <c r="G33" i="34" s="1"/>
  <c r="F35" i="34"/>
  <c r="J33" i="34"/>
  <c r="F33" i="34"/>
  <c r="N32" i="34"/>
  <c r="L32" i="34" s="1"/>
  <c r="O32" i="34" s="1"/>
  <c r="M32" i="34"/>
  <c r="C92" i="15" s="1"/>
  <c r="D92" i="15" s="1"/>
  <c r="E92" i="15" s="1"/>
  <c r="N31" i="34"/>
  <c r="L31" i="34" s="1"/>
  <c r="O31" i="34" s="1"/>
  <c r="N30" i="34"/>
  <c r="M30" i="34" s="1"/>
  <c r="C90" i="15" s="1"/>
  <c r="D90" i="15" s="1"/>
  <c r="E90" i="15" s="1"/>
  <c r="F90" i="15" s="1"/>
  <c r="N29" i="34"/>
  <c r="M29" i="34"/>
  <c r="C89" i="15" s="1"/>
  <c r="D89" i="15" s="1"/>
  <c r="E89" i="15" s="1"/>
  <c r="F89" i="15" s="1"/>
  <c r="L29" i="34"/>
  <c r="K26" i="34"/>
  <c r="J26" i="34"/>
  <c r="I26" i="34"/>
  <c r="H26" i="34"/>
  <c r="G26" i="34"/>
  <c r="F26" i="34"/>
  <c r="I24" i="34"/>
  <c r="H24" i="34"/>
  <c r="F24" i="34"/>
  <c r="N23" i="34"/>
  <c r="N22" i="34"/>
  <c r="L22" i="34" s="1"/>
  <c r="N21" i="34"/>
  <c r="N20" i="34"/>
  <c r="M20" i="34"/>
  <c r="C85" i="15" s="1"/>
  <c r="D85" i="15" s="1"/>
  <c r="E85" i="15" s="1"/>
  <c r="F85" i="15" s="1"/>
  <c r="L20" i="34"/>
  <c r="K17" i="34"/>
  <c r="K15" i="34" s="1"/>
  <c r="J17" i="34"/>
  <c r="I17" i="34"/>
  <c r="H17" i="34"/>
  <c r="H15" i="34" s="1"/>
  <c r="G17" i="34"/>
  <c r="G15" i="34" s="1"/>
  <c r="F17" i="34"/>
  <c r="J15" i="34"/>
  <c r="I15" i="34"/>
  <c r="N14" i="34"/>
  <c r="L14" i="34" s="1"/>
  <c r="O14" i="34" s="1"/>
  <c r="M14" i="34"/>
  <c r="C84" i="15" s="1"/>
  <c r="D84" i="15" s="1"/>
  <c r="E84" i="15" s="1"/>
  <c r="F84" i="15" s="1"/>
  <c r="N13" i="34"/>
  <c r="N12" i="34"/>
  <c r="N11" i="34"/>
  <c r="K8" i="34"/>
  <c r="K7" i="34" s="1"/>
  <c r="J8" i="34"/>
  <c r="I8" i="34"/>
  <c r="H8" i="34"/>
  <c r="G8" i="34"/>
  <c r="F8" i="34"/>
  <c r="J6" i="34"/>
  <c r="N5" i="34"/>
  <c r="L5" i="34" s="1"/>
  <c r="M5" i="34"/>
  <c r="C80" i="15" s="1"/>
  <c r="D80" i="15" s="1"/>
  <c r="E80" i="15" s="1"/>
  <c r="F80" i="15" s="1"/>
  <c r="N4" i="34"/>
  <c r="L4" i="34" s="1"/>
  <c r="O4" i="34" s="1"/>
  <c r="N3" i="34"/>
  <c r="N2" i="34"/>
  <c r="O48" i="33"/>
  <c r="O30" i="33"/>
  <c r="O23" i="33"/>
  <c r="O4" i="33"/>
  <c r="O57" i="32"/>
  <c r="O59" i="32"/>
  <c r="O48" i="32"/>
  <c r="O39" i="32"/>
  <c r="O22" i="32"/>
  <c r="O14" i="32"/>
  <c r="O66" i="31"/>
  <c r="O65" i="31"/>
  <c r="O41" i="31"/>
  <c r="O21" i="31"/>
  <c r="O14" i="31"/>
  <c r="O32" i="30"/>
  <c r="O14" i="30"/>
  <c r="K6" i="30"/>
  <c r="J6" i="30"/>
  <c r="H6" i="30"/>
  <c r="O67" i="29"/>
  <c r="O48" i="29"/>
  <c r="O39" i="29"/>
  <c r="O5" i="29"/>
  <c r="AE64" i="15"/>
  <c r="AF64" i="15" s="1"/>
  <c r="AG64" i="15" s="1"/>
  <c r="AH64" i="15" s="1"/>
  <c r="AE60" i="15"/>
  <c r="AF60" i="15" s="1"/>
  <c r="AG60" i="15" s="1"/>
  <c r="AH60" i="15" s="1"/>
  <c r="AE51" i="15"/>
  <c r="AF51" i="15" s="1"/>
  <c r="AG51" i="15" s="1"/>
  <c r="AH51" i="15" s="1"/>
  <c r="AE48" i="15"/>
  <c r="AF48" i="15" s="1"/>
  <c r="AG48" i="15" s="1"/>
  <c r="AH48" i="15" s="1"/>
  <c r="X52" i="15"/>
  <c r="Y52" i="15" s="1"/>
  <c r="Z52" i="15" s="1"/>
  <c r="AA52" i="15" s="1"/>
  <c r="X49" i="15"/>
  <c r="Y49" i="15" s="1"/>
  <c r="Z49" i="15" s="1"/>
  <c r="AA49" i="15" s="1"/>
  <c r="Q70" i="15"/>
  <c r="R70" i="15" s="1"/>
  <c r="S70" i="15" s="1"/>
  <c r="T70" i="15" s="1"/>
  <c r="Q66" i="15"/>
  <c r="R66" i="15" s="1"/>
  <c r="S66" i="15" s="1"/>
  <c r="T66" i="15" s="1"/>
  <c r="Q60" i="15"/>
  <c r="R60" i="15" s="1"/>
  <c r="S60" i="15" s="1"/>
  <c r="T60" i="15" s="1"/>
  <c r="Q54" i="15"/>
  <c r="R54" i="15" s="1"/>
  <c r="S54" i="15" s="1"/>
  <c r="T54" i="15" s="1"/>
  <c r="Q51" i="15"/>
  <c r="R51" i="15" s="1"/>
  <c r="S51" i="15" s="1"/>
  <c r="T51" i="15" s="1"/>
  <c r="Q50" i="15"/>
  <c r="R50" i="15" s="1"/>
  <c r="S50" i="15" s="1"/>
  <c r="T50" i="15" s="1"/>
  <c r="Q48" i="15"/>
  <c r="R48" i="15" s="1"/>
  <c r="S48" i="15" s="1"/>
  <c r="T48" i="15" s="1"/>
  <c r="J64" i="15"/>
  <c r="K64" i="15" s="1"/>
  <c r="L64" i="15" s="1"/>
  <c r="M64" i="15" s="1"/>
  <c r="J43" i="15"/>
  <c r="K43" i="15" s="1"/>
  <c r="L43" i="15" s="1"/>
  <c r="M43" i="15" s="1"/>
  <c r="AF45" i="15"/>
  <c r="AG45" i="15" s="1"/>
  <c r="AH45" i="15" s="1"/>
  <c r="D64" i="15"/>
  <c r="E64" i="15" s="1"/>
  <c r="F64" i="15" s="1"/>
  <c r="D58" i="15"/>
  <c r="E58" i="15" s="1"/>
  <c r="F58" i="15" s="1"/>
  <c r="C64" i="15"/>
  <c r="C61" i="15"/>
  <c r="D61" i="15" s="1"/>
  <c r="E61" i="15" s="1"/>
  <c r="F61" i="15" s="1"/>
  <c r="K71" i="33"/>
  <c r="J71" i="33"/>
  <c r="I71" i="33"/>
  <c r="H71" i="33"/>
  <c r="H70" i="33" s="1"/>
  <c r="G71" i="33"/>
  <c r="F71" i="33"/>
  <c r="N68" i="33"/>
  <c r="L68" i="33" s="1"/>
  <c r="M68" i="33" s="1"/>
  <c r="AE73" i="15" s="1"/>
  <c r="AF73" i="15" s="1"/>
  <c r="AG73" i="15" s="1"/>
  <c r="AH73" i="15" s="1"/>
  <c r="N67" i="33"/>
  <c r="L67" i="33" s="1"/>
  <c r="N66" i="33"/>
  <c r="L66" i="33" s="1"/>
  <c r="N65" i="33"/>
  <c r="K62" i="33"/>
  <c r="J62" i="33"/>
  <c r="J60" i="33" s="1"/>
  <c r="I62" i="33"/>
  <c r="I60" i="33" s="1"/>
  <c r="H62" i="33"/>
  <c r="G62" i="33"/>
  <c r="F62" i="33"/>
  <c r="F60" i="33"/>
  <c r="N59" i="33"/>
  <c r="L59" i="33" s="1"/>
  <c r="O59" i="33" s="1"/>
  <c r="N58" i="33"/>
  <c r="L58" i="33" s="1"/>
  <c r="O58" i="33" s="1"/>
  <c r="N57" i="33"/>
  <c r="M57" i="33" s="1"/>
  <c r="AE67" i="15" s="1"/>
  <c r="AF67" i="15" s="1"/>
  <c r="AG67" i="15" s="1"/>
  <c r="AH67" i="15" s="1"/>
  <c r="L57" i="33"/>
  <c r="N56" i="33"/>
  <c r="L56" i="33" s="1"/>
  <c r="Q56" i="33" s="1"/>
  <c r="K53" i="33"/>
  <c r="K51" i="33" s="1"/>
  <c r="J53" i="33"/>
  <c r="J51" i="33" s="1"/>
  <c r="I53" i="33"/>
  <c r="I51" i="33" s="1"/>
  <c r="H53" i="33"/>
  <c r="H51" i="33" s="1"/>
  <c r="G53" i="33"/>
  <c r="G51" i="33" s="1"/>
  <c r="F53" i="33"/>
  <c r="N50" i="33"/>
  <c r="L50" i="33" s="1"/>
  <c r="O50" i="33" s="1"/>
  <c r="N49" i="33"/>
  <c r="M49" i="33" s="1"/>
  <c r="L49" i="33"/>
  <c r="Q48" i="33"/>
  <c r="N48" i="33"/>
  <c r="M48" i="33"/>
  <c r="AE63" i="15" s="1"/>
  <c r="AF63" i="15" s="1"/>
  <c r="AG63" i="15" s="1"/>
  <c r="AH63" i="15" s="1"/>
  <c r="L48" i="33"/>
  <c r="N47" i="33"/>
  <c r="K44" i="33"/>
  <c r="J44" i="33"/>
  <c r="I44" i="33"/>
  <c r="H44" i="33"/>
  <c r="G44" i="33"/>
  <c r="F44" i="33"/>
  <c r="H42" i="33"/>
  <c r="G42" i="33"/>
  <c r="N41" i="33"/>
  <c r="M41" i="33" s="1"/>
  <c r="AE61" i="15" s="1"/>
  <c r="AF61" i="15" s="1"/>
  <c r="AG61" i="15" s="1"/>
  <c r="AH61" i="15" s="1"/>
  <c r="Q40" i="33"/>
  <c r="N40" i="33"/>
  <c r="M40" i="33"/>
  <c r="L40" i="33"/>
  <c r="O40" i="33" s="1"/>
  <c r="N39" i="33"/>
  <c r="L39" i="33" s="1"/>
  <c r="O39" i="33" s="1"/>
  <c r="N38" i="33"/>
  <c r="K35" i="33"/>
  <c r="K33" i="33" s="1"/>
  <c r="J35" i="33"/>
  <c r="J33" i="33" s="1"/>
  <c r="I35" i="33"/>
  <c r="H35" i="33"/>
  <c r="G35" i="33"/>
  <c r="G33" i="33" s="1"/>
  <c r="F35" i="33"/>
  <c r="I33" i="33"/>
  <c r="H33" i="33"/>
  <c r="N32" i="33"/>
  <c r="M32" i="33" s="1"/>
  <c r="AE57" i="15" s="1"/>
  <c r="AF57" i="15" s="1"/>
  <c r="AG57" i="15" s="1"/>
  <c r="AH57" i="15" s="1"/>
  <c r="L32" i="33"/>
  <c r="N31" i="33"/>
  <c r="L31" i="33" s="1"/>
  <c r="O31" i="33" s="1"/>
  <c r="N30" i="33"/>
  <c r="L30" i="33" s="1"/>
  <c r="U29" i="33"/>
  <c r="D114" i="13" s="1"/>
  <c r="N29" i="33"/>
  <c r="M29" i="33" s="1"/>
  <c r="AE54" i="15" s="1"/>
  <c r="AF54" i="15" s="1"/>
  <c r="AG54" i="15" s="1"/>
  <c r="AH54" i="15" s="1"/>
  <c r="L29" i="33"/>
  <c r="K26" i="33"/>
  <c r="J26" i="33"/>
  <c r="I26" i="33"/>
  <c r="H26" i="33"/>
  <c r="G26" i="33"/>
  <c r="F26" i="33"/>
  <c r="J24" i="33"/>
  <c r="N23" i="33"/>
  <c r="L23" i="33" s="1"/>
  <c r="N22" i="33"/>
  <c r="L22" i="33" s="1"/>
  <c r="O22" i="33" s="1"/>
  <c r="N21" i="33"/>
  <c r="M21" i="33" s="1"/>
  <c r="N20" i="33"/>
  <c r="K17" i="33"/>
  <c r="J17" i="33"/>
  <c r="J15" i="33" s="1"/>
  <c r="I17" i="33"/>
  <c r="I15" i="33" s="1"/>
  <c r="H17" i="33"/>
  <c r="H15" i="33" s="1"/>
  <c r="G17" i="33"/>
  <c r="G15" i="33" s="1"/>
  <c r="F17" i="33"/>
  <c r="K15" i="33"/>
  <c r="N14" i="33"/>
  <c r="L14" i="33" s="1"/>
  <c r="O14" i="33" s="1"/>
  <c r="N13" i="33"/>
  <c r="M13" i="33" s="1"/>
  <c r="N12" i="33"/>
  <c r="L12" i="33" s="1"/>
  <c r="Q12" i="33" s="1"/>
  <c r="N11" i="33"/>
  <c r="K8" i="33"/>
  <c r="J8" i="33"/>
  <c r="I8" i="33"/>
  <c r="I16" i="33" s="1"/>
  <c r="H8" i="33"/>
  <c r="G8" i="33"/>
  <c r="F8" i="33"/>
  <c r="H6" i="33"/>
  <c r="G6" i="33"/>
  <c r="N5" i="33"/>
  <c r="M5" i="33" s="1"/>
  <c r="AE45" i="15" s="1"/>
  <c r="Q4" i="33"/>
  <c r="N4" i="33"/>
  <c r="L4" i="33" s="1"/>
  <c r="M4" i="33"/>
  <c r="AE44" i="15" s="1"/>
  <c r="AF44" i="15" s="1"/>
  <c r="AG44" i="15" s="1"/>
  <c r="AH44" i="15" s="1"/>
  <c r="N3" i="33"/>
  <c r="L3" i="33" s="1"/>
  <c r="O3" i="33" s="1"/>
  <c r="T2" i="33"/>
  <c r="C111" i="13" s="1"/>
  <c r="G111" i="13" s="1"/>
  <c r="N2" i="33"/>
  <c r="K71" i="32"/>
  <c r="K69" i="32" s="1"/>
  <c r="J71" i="32"/>
  <c r="J69" i="32" s="1"/>
  <c r="I71" i="32"/>
  <c r="H71" i="32"/>
  <c r="G71" i="32"/>
  <c r="G69" i="32" s="1"/>
  <c r="F71" i="32"/>
  <c r="I69" i="32"/>
  <c r="H69" i="32"/>
  <c r="N68" i="32"/>
  <c r="N67" i="32"/>
  <c r="L67" i="32" s="1"/>
  <c r="O67" i="32" s="1"/>
  <c r="N66" i="32"/>
  <c r="L66" i="32" s="1"/>
  <c r="O66" i="32" s="1"/>
  <c r="N65" i="32"/>
  <c r="K62" i="32"/>
  <c r="J62" i="32"/>
  <c r="J70" i="32" s="1"/>
  <c r="I62" i="32"/>
  <c r="H62" i="32"/>
  <c r="G62" i="32"/>
  <c r="F62" i="32"/>
  <c r="K60" i="32"/>
  <c r="J60" i="32"/>
  <c r="N59" i="32"/>
  <c r="L59" i="32" s="1"/>
  <c r="N58" i="32"/>
  <c r="M58" i="32" s="1"/>
  <c r="X68" i="15" s="1"/>
  <c r="Y68" i="15" s="1"/>
  <c r="Z68" i="15" s="1"/>
  <c r="AA68" i="15" s="1"/>
  <c r="L58" i="32"/>
  <c r="Q57" i="32"/>
  <c r="N57" i="32"/>
  <c r="L57" i="32" s="1"/>
  <c r="M57" i="32"/>
  <c r="X67" i="15" s="1"/>
  <c r="Y67" i="15" s="1"/>
  <c r="Z67" i="15" s="1"/>
  <c r="AA67" i="15" s="1"/>
  <c r="N56" i="32"/>
  <c r="K53" i="32"/>
  <c r="K51" i="32" s="1"/>
  <c r="J53" i="32"/>
  <c r="J51" i="32" s="1"/>
  <c r="I53" i="32"/>
  <c r="I51" i="32" s="1"/>
  <c r="H53" i="32"/>
  <c r="H51" i="32" s="1"/>
  <c r="G53" i="32"/>
  <c r="G51" i="32" s="1"/>
  <c r="F53" i="32"/>
  <c r="N50" i="32"/>
  <c r="M50" i="32" s="1"/>
  <c r="X65" i="15" s="1"/>
  <c r="Y65" i="15" s="1"/>
  <c r="Z65" i="15" s="1"/>
  <c r="AA65" i="15" s="1"/>
  <c r="N49" i="32"/>
  <c r="M49" i="32" s="1"/>
  <c r="X64" i="15" s="1"/>
  <c r="Y64" i="15" s="1"/>
  <c r="Z64" i="15" s="1"/>
  <c r="AA64" i="15" s="1"/>
  <c r="L49" i="32"/>
  <c r="N48" i="32"/>
  <c r="L48" i="32" s="1"/>
  <c r="N47" i="32"/>
  <c r="K44" i="32"/>
  <c r="J44" i="32"/>
  <c r="I44" i="32"/>
  <c r="H44" i="32"/>
  <c r="G44" i="32"/>
  <c r="F44" i="32"/>
  <c r="H42" i="32"/>
  <c r="N41" i="32"/>
  <c r="L41" i="32" s="1"/>
  <c r="M41" i="32"/>
  <c r="X61" i="15" s="1"/>
  <c r="Y61" i="15" s="1"/>
  <c r="Z61" i="15" s="1"/>
  <c r="AA61" i="15" s="1"/>
  <c r="N40" i="32"/>
  <c r="L40" i="32" s="1"/>
  <c r="O40" i="32" s="1"/>
  <c r="N39" i="32"/>
  <c r="L39" i="32" s="1"/>
  <c r="N38" i="32"/>
  <c r="L38" i="32"/>
  <c r="K35" i="32"/>
  <c r="K33" i="32" s="1"/>
  <c r="J35" i="32"/>
  <c r="J33" i="32" s="1"/>
  <c r="I35" i="32"/>
  <c r="H35" i="32"/>
  <c r="G35" i="32"/>
  <c r="G33" i="32" s="1"/>
  <c r="F35" i="32"/>
  <c r="I33" i="32"/>
  <c r="F33" i="32"/>
  <c r="N32" i="32"/>
  <c r="L32" i="32" s="1"/>
  <c r="O32" i="32" s="1"/>
  <c r="N31" i="32"/>
  <c r="L31" i="32" s="1"/>
  <c r="O31" i="32" s="1"/>
  <c r="N30" i="32"/>
  <c r="N29" i="32"/>
  <c r="M29" i="32"/>
  <c r="X54" i="15" s="1"/>
  <c r="Y54" i="15" s="1"/>
  <c r="Z54" i="15" s="1"/>
  <c r="AA54" i="15" s="1"/>
  <c r="L29" i="32"/>
  <c r="K26" i="32"/>
  <c r="J26" i="32"/>
  <c r="I26" i="32"/>
  <c r="H26" i="32"/>
  <c r="G26" i="32"/>
  <c r="F26" i="32"/>
  <c r="J24" i="32"/>
  <c r="G24" i="32"/>
  <c r="F24" i="32"/>
  <c r="N23" i="32"/>
  <c r="L23" i="32" s="1"/>
  <c r="O23" i="32" s="1"/>
  <c r="N22" i="32"/>
  <c r="M22" i="32" s="1"/>
  <c r="L22" i="32"/>
  <c r="Q22" i="32" s="1"/>
  <c r="N21" i="32"/>
  <c r="M21" i="32" s="1"/>
  <c r="X51" i="15" s="1"/>
  <c r="Y51" i="15" s="1"/>
  <c r="Z51" i="15" s="1"/>
  <c r="AA51" i="15" s="1"/>
  <c r="L21" i="32"/>
  <c r="Q21" i="32" s="1"/>
  <c r="N20" i="32"/>
  <c r="K17" i="32"/>
  <c r="J17" i="32"/>
  <c r="J15" i="32" s="1"/>
  <c r="I17" i="32"/>
  <c r="I15" i="32" s="1"/>
  <c r="H17" i="32"/>
  <c r="G17" i="32"/>
  <c r="G15" i="32" s="1"/>
  <c r="F17" i="32"/>
  <c r="K15" i="32"/>
  <c r="H15" i="32"/>
  <c r="N14" i="32"/>
  <c r="M14" i="32" s="1"/>
  <c r="L14" i="32"/>
  <c r="Q14" i="32" s="1"/>
  <c r="N13" i="32"/>
  <c r="M13" i="32"/>
  <c r="X48" i="15" s="1"/>
  <c r="Y48" i="15" s="1"/>
  <c r="Z48" i="15" s="1"/>
  <c r="AA48" i="15" s="1"/>
  <c r="L13" i="32"/>
  <c r="N12" i="32"/>
  <c r="T11" i="32"/>
  <c r="C101" i="13" s="1"/>
  <c r="G101" i="13" s="1"/>
  <c r="N11" i="32"/>
  <c r="K8" i="32"/>
  <c r="J8" i="32"/>
  <c r="J7" i="32" s="1"/>
  <c r="I8" i="32"/>
  <c r="I16" i="32" s="1"/>
  <c r="H8" i="32"/>
  <c r="G8" i="32"/>
  <c r="F8" i="32"/>
  <c r="N5" i="32"/>
  <c r="L5" i="32" s="1"/>
  <c r="N4" i="32"/>
  <c r="L4" i="32" s="1"/>
  <c r="N3" i="32"/>
  <c r="L3" i="32" s="1"/>
  <c r="N2" i="32"/>
  <c r="K71" i="31"/>
  <c r="K69" i="31" s="1"/>
  <c r="J71" i="31"/>
  <c r="J69" i="31" s="1"/>
  <c r="I71" i="31"/>
  <c r="I69" i="31" s="1"/>
  <c r="H71" i="31"/>
  <c r="H69" i="31" s="1"/>
  <c r="G71" i="31"/>
  <c r="G69" i="31" s="1"/>
  <c r="F71" i="31"/>
  <c r="N68" i="31"/>
  <c r="N67" i="31"/>
  <c r="N66" i="31"/>
  <c r="L66" i="31" s="1"/>
  <c r="N65" i="31"/>
  <c r="M65" i="31" s="1"/>
  <c r="L65" i="31"/>
  <c r="Q65" i="31" s="1"/>
  <c r="K62" i="31"/>
  <c r="J62" i="31"/>
  <c r="I62" i="31"/>
  <c r="H62" i="31"/>
  <c r="G62" i="31"/>
  <c r="F62" i="31"/>
  <c r="I60" i="31"/>
  <c r="F60" i="31"/>
  <c r="N59" i="31"/>
  <c r="U56" i="31" s="1"/>
  <c r="D95" i="13" s="1"/>
  <c r="N58" i="31"/>
  <c r="L58" i="31" s="1"/>
  <c r="O58" i="31" s="1"/>
  <c r="N57" i="31"/>
  <c r="N56" i="31"/>
  <c r="M56" i="31" s="1"/>
  <c r="L56" i="31"/>
  <c r="O56" i="31" s="1"/>
  <c r="K53" i="31"/>
  <c r="K52" i="31" s="1"/>
  <c r="J53" i="31"/>
  <c r="J52" i="31" s="1"/>
  <c r="I53" i="31"/>
  <c r="H53" i="31"/>
  <c r="G53" i="31"/>
  <c r="G43" i="31" s="1"/>
  <c r="F53" i="31"/>
  <c r="N50" i="31"/>
  <c r="L50" i="31" s="1"/>
  <c r="N49" i="31"/>
  <c r="N48" i="31"/>
  <c r="N47" i="31"/>
  <c r="K44" i="31"/>
  <c r="J44" i="31"/>
  <c r="I44" i="31"/>
  <c r="H44" i="31"/>
  <c r="G44" i="31"/>
  <c r="F44" i="31"/>
  <c r="P44" i="31" s="1"/>
  <c r="K42" i="31"/>
  <c r="H42" i="31"/>
  <c r="G42" i="31"/>
  <c r="N41" i="31"/>
  <c r="M41" i="31" s="1"/>
  <c r="Q61" i="15" s="1"/>
  <c r="R61" i="15" s="1"/>
  <c r="S61" i="15" s="1"/>
  <c r="T61" i="15" s="1"/>
  <c r="L41" i="31"/>
  <c r="Q41" i="31" s="1"/>
  <c r="N40" i="31"/>
  <c r="M40" i="31"/>
  <c r="L40" i="31"/>
  <c r="N39" i="31"/>
  <c r="N38" i="31"/>
  <c r="K35" i="31"/>
  <c r="K33" i="31" s="1"/>
  <c r="J35" i="31"/>
  <c r="J33" i="31" s="1"/>
  <c r="I35" i="31"/>
  <c r="H35" i="31"/>
  <c r="H33" i="31" s="1"/>
  <c r="G35" i="31"/>
  <c r="G33" i="31" s="1"/>
  <c r="F35" i="31"/>
  <c r="I33" i="31"/>
  <c r="N32" i="31"/>
  <c r="N31" i="31"/>
  <c r="L31" i="31" s="1"/>
  <c r="O31" i="31" s="1"/>
  <c r="N30" i="31"/>
  <c r="L30" i="31" s="1"/>
  <c r="O30" i="31" s="1"/>
  <c r="N29" i="31"/>
  <c r="M29" i="31" s="1"/>
  <c r="L29" i="31"/>
  <c r="K26" i="31"/>
  <c r="J26" i="31"/>
  <c r="J34" i="31" s="1"/>
  <c r="I26" i="31"/>
  <c r="I25" i="31" s="1"/>
  <c r="H26" i="31"/>
  <c r="G26" i="31"/>
  <c r="F26" i="31"/>
  <c r="I24" i="31"/>
  <c r="F24" i="31"/>
  <c r="N23" i="31"/>
  <c r="M23" i="31" s="1"/>
  <c r="Q53" i="15" s="1"/>
  <c r="R53" i="15" s="1"/>
  <c r="S53" i="15" s="1"/>
  <c r="T53" i="15" s="1"/>
  <c r="N22" i="31"/>
  <c r="L22" i="31" s="1"/>
  <c r="O22" i="31" s="1"/>
  <c r="N21" i="31"/>
  <c r="M21" i="31" s="1"/>
  <c r="L21" i="31"/>
  <c r="Q21" i="31" s="1"/>
  <c r="N20" i="31"/>
  <c r="M20" i="31"/>
  <c r="L20" i="31"/>
  <c r="Q20" i="31" s="1"/>
  <c r="K17" i="31"/>
  <c r="J17" i="31"/>
  <c r="I17" i="31"/>
  <c r="I15" i="31" s="1"/>
  <c r="H17" i="31"/>
  <c r="H15" i="31" s="1"/>
  <c r="G17" i="31"/>
  <c r="G15" i="31" s="1"/>
  <c r="F17" i="31"/>
  <c r="K15" i="31"/>
  <c r="J15" i="31"/>
  <c r="F15" i="31"/>
  <c r="N14" i="31"/>
  <c r="L14" i="31" s="1"/>
  <c r="N13" i="31"/>
  <c r="M13" i="31" s="1"/>
  <c r="L13" i="31"/>
  <c r="N12" i="31"/>
  <c r="M12" i="31"/>
  <c r="Q47" i="15" s="1"/>
  <c r="R47" i="15" s="1"/>
  <c r="S47" i="15" s="1"/>
  <c r="T47" i="15" s="1"/>
  <c r="L12" i="31"/>
  <c r="N11" i="31"/>
  <c r="K8" i="31"/>
  <c r="J8" i="31"/>
  <c r="I8" i="31"/>
  <c r="H8" i="31"/>
  <c r="G8" i="31"/>
  <c r="F8" i="31"/>
  <c r="K6" i="31"/>
  <c r="H6" i="31"/>
  <c r="N5" i="31"/>
  <c r="M5" i="31" s="1"/>
  <c r="Q45" i="15" s="1"/>
  <c r="R45" i="15" s="1"/>
  <c r="S45" i="15" s="1"/>
  <c r="T45" i="15" s="1"/>
  <c r="L5" i="31"/>
  <c r="N4" i="31"/>
  <c r="M4" i="31"/>
  <c r="Q44" i="15" s="1"/>
  <c r="R44" i="15" s="1"/>
  <c r="S44" i="15" s="1"/>
  <c r="T44" i="15" s="1"/>
  <c r="L4" i="31"/>
  <c r="N3" i="31"/>
  <c r="M3" i="31" s="1"/>
  <c r="Q43" i="15" s="1"/>
  <c r="R43" i="15" s="1"/>
  <c r="S43" i="15" s="1"/>
  <c r="T43" i="15" s="1"/>
  <c r="N2" i="31"/>
  <c r="K71" i="30"/>
  <c r="J71" i="30"/>
  <c r="I71" i="30"/>
  <c r="I69" i="30" s="1"/>
  <c r="H71" i="30"/>
  <c r="H69" i="30" s="1"/>
  <c r="G71" i="30"/>
  <c r="G69" i="30" s="1"/>
  <c r="F71" i="30"/>
  <c r="P71" i="30" s="1"/>
  <c r="K69" i="30"/>
  <c r="J69" i="30"/>
  <c r="N68" i="30"/>
  <c r="L68" i="30" s="1"/>
  <c r="O68" i="30" s="1"/>
  <c r="N67" i="30"/>
  <c r="M67" i="30" s="1"/>
  <c r="J72" i="15" s="1"/>
  <c r="K72" i="15" s="1"/>
  <c r="L72" i="15" s="1"/>
  <c r="M72" i="15" s="1"/>
  <c r="L67" i="30"/>
  <c r="O67" i="30" s="1"/>
  <c r="N66" i="30"/>
  <c r="N65" i="30"/>
  <c r="K62" i="30"/>
  <c r="J62" i="30"/>
  <c r="J70" i="30" s="1"/>
  <c r="I62" i="30"/>
  <c r="H62" i="30"/>
  <c r="G62" i="30"/>
  <c r="G61" i="30" s="1"/>
  <c r="F62" i="30"/>
  <c r="H60" i="30"/>
  <c r="G60" i="30"/>
  <c r="N59" i="30"/>
  <c r="M59" i="30" s="1"/>
  <c r="J69" i="15" s="1"/>
  <c r="K69" i="15" s="1"/>
  <c r="L69" i="15" s="1"/>
  <c r="M69" i="15" s="1"/>
  <c r="L59" i="30"/>
  <c r="O59" i="30" s="1"/>
  <c r="N58" i="30"/>
  <c r="N57" i="30"/>
  <c r="M57" i="30" s="1"/>
  <c r="J67" i="15" s="1"/>
  <c r="K67" i="15" s="1"/>
  <c r="L67" i="15" s="1"/>
  <c r="M67" i="15" s="1"/>
  <c r="N56" i="30"/>
  <c r="M56" i="30"/>
  <c r="J66" i="15" s="1"/>
  <c r="K66" i="15" s="1"/>
  <c r="L66" i="15" s="1"/>
  <c r="M66" i="15" s="1"/>
  <c r="K53" i="30"/>
  <c r="K51" i="30" s="1"/>
  <c r="J53" i="30"/>
  <c r="I53" i="30"/>
  <c r="H53" i="30"/>
  <c r="G53" i="30"/>
  <c r="G51" i="30" s="1"/>
  <c r="F53" i="30"/>
  <c r="F51" i="30" s="1"/>
  <c r="J51" i="30"/>
  <c r="I51" i="30"/>
  <c r="H51" i="30"/>
  <c r="N50" i="30"/>
  <c r="N49" i="30"/>
  <c r="M49" i="30" s="1"/>
  <c r="N48" i="30"/>
  <c r="L48" i="30" s="1"/>
  <c r="O48" i="30" s="1"/>
  <c r="N47" i="30"/>
  <c r="L47" i="30"/>
  <c r="O47" i="30" s="1"/>
  <c r="K44" i="30"/>
  <c r="J44" i="30"/>
  <c r="J52" i="30" s="1"/>
  <c r="I44" i="30"/>
  <c r="H44" i="30"/>
  <c r="G44" i="30"/>
  <c r="G43" i="30" s="1"/>
  <c r="F44" i="30"/>
  <c r="F43" i="30" s="1"/>
  <c r="N41" i="30"/>
  <c r="N40" i="30"/>
  <c r="L40" i="30" s="1"/>
  <c r="N39" i="30"/>
  <c r="L39" i="30" s="1"/>
  <c r="N38" i="30"/>
  <c r="K35" i="30"/>
  <c r="J35" i="30"/>
  <c r="I35" i="30"/>
  <c r="I33" i="30" s="1"/>
  <c r="H35" i="30"/>
  <c r="H33" i="30" s="1"/>
  <c r="G35" i="30"/>
  <c r="G33" i="30" s="1"/>
  <c r="F35" i="30"/>
  <c r="F25" i="30" s="1"/>
  <c r="K33" i="30"/>
  <c r="J33" i="30"/>
  <c r="N32" i="30"/>
  <c r="L32" i="30" s="1"/>
  <c r="N31" i="30"/>
  <c r="N30" i="30"/>
  <c r="N29" i="30"/>
  <c r="K26" i="30"/>
  <c r="J26" i="30"/>
  <c r="I26" i="30"/>
  <c r="H26" i="30"/>
  <c r="G26" i="30"/>
  <c r="F26" i="30"/>
  <c r="H24" i="30"/>
  <c r="N23" i="30"/>
  <c r="N22" i="30"/>
  <c r="M22" i="30"/>
  <c r="J52" i="15" s="1"/>
  <c r="K52" i="15" s="1"/>
  <c r="L52" i="15" s="1"/>
  <c r="M52" i="15" s="1"/>
  <c r="L22" i="30"/>
  <c r="N21" i="30"/>
  <c r="M21" i="30" s="1"/>
  <c r="J51" i="15" s="1"/>
  <c r="K51" i="15" s="1"/>
  <c r="L51" i="15" s="1"/>
  <c r="M51" i="15" s="1"/>
  <c r="N20" i="30"/>
  <c r="K17" i="30"/>
  <c r="K15" i="30" s="1"/>
  <c r="J17" i="30"/>
  <c r="J15" i="30" s="1"/>
  <c r="I17" i="30"/>
  <c r="H17" i="30"/>
  <c r="G17" i="30"/>
  <c r="G15" i="30" s="1"/>
  <c r="F17" i="30"/>
  <c r="I15" i="30"/>
  <c r="H15" i="30"/>
  <c r="N14" i="30"/>
  <c r="M14" i="30" s="1"/>
  <c r="J49" i="15" s="1"/>
  <c r="K49" i="15" s="1"/>
  <c r="L49" i="15" s="1"/>
  <c r="M49" i="15" s="1"/>
  <c r="L14" i="30"/>
  <c r="N13" i="30"/>
  <c r="M13" i="30" s="1"/>
  <c r="J48" i="15" s="1"/>
  <c r="K48" i="15" s="1"/>
  <c r="L48" i="15" s="1"/>
  <c r="M48" i="15" s="1"/>
  <c r="N12" i="30"/>
  <c r="L12" i="30" s="1"/>
  <c r="O12" i="30" s="1"/>
  <c r="N11" i="30"/>
  <c r="L11" i="30"/>
  <c r="O11" i="30" s="1"/>
  <c r="K8" i="30"/>
  <c r="J8" i="30"/>
  <c r="I8" i="30"/>
  <c r="H8" i="30"/>
  <c r="G8" i="30"/>
  <c r="F8" i="30"/>
  <c r="N5" i="30"/>
  <c r="M5" i="30" s="1"/>
  <c r="J45" i="15" s="1"/>
  <c r="K45" i="15" s="1"/>
  <c r="L45" i="15" s="1"/>
  <c r="M45" i="15" s="1"/>
  <c r="N4" i="30"/>
  <c r="L4" i="30" s="1"/>
  <c r="O4" i="30" s="1"/>
  <c r="N3" i="30"/>
  <c r="M3" i="30" s="1"/>
  <c r="N2" i="30"/>
  <c r="M2" i="30"/>
  <c r="J42" i="15" s="1"/>
  <c r="K42" i="15" s="1"/>
  <c r="L42" i="15" s="1"/>
  <c r="M42" i="15" s="1"/>
  <c r="K71" i="29"/>
  <c r="J71" i="29"/>
  <c r="J69" i="29" s="1"/>
  <c r="I71" i="29"/>
  <c r="I69" i="29" s="1"/>
  <c r="H71" i="29"/>
  <c r="H69" i="29" s="1"/>
  <c r="G71" i="29"/>
  <c r="F71" i="29"/>
  <c r="K69" i="29"/>
  <c r="G69" i="29"/>
  <c r="F69" i="29"/>
  <c r="N68" i="29"/>
  <c r="N67" i="29"/>
  <c r="L67" i="29" s="1"/>
  <c r="N66" i="29"/>
  <c r="L66" i="29" s="1"/>
  <c r="N65" i="29"/>
  <c r="K62" i="29"/>
  <c r="J62" i="29"/>
  <c r="I62" i="29"/>
  <c r="H62" i="29"/>
  <c r="G62" i="29"/>
  <c r="F62" i="29"/>
  <c r="K60" i="29"/>
  <c r="F60" i="29"/>
  <c r="N59" i="29"/>
  <c r="L59" i="29" s="1"/>
  <c r="O59" i="29" s="1"/>
  <c r="N58" i="29"/>
  <c r="M58" i="29"/>
  <c r="C68" i="15" s="1"/>
  <c r="D68" i="15" s="1"/>
  <c r="E68" i="15" s="1"/>
  <c r="F68" i="15" s="1"/>
  <c r="L58" i="29"/>
  <c r="N57" i="29"/>
  <c r="M57" i="29" s="1"/>
  <c r="C67" i="15" s="1"/>
  <c r="D67" i="15" s="1"/>
  <c r="E67" i="15" s="1"/>
  <c r="F67" i="15" s="1"/>
  <c r="N56" i="29"/>
  <c r="M56" i="29"/>
  <c r="C66" i="15" s="1"/>
  <c r="D66" i="15" s="1"/>
  <c r="E66" i="15" s="1"/>
  <c r="F66" i="15" s="1"/>
  <c r="K53" i="29"/>
  <c r="J53" i="29"/>
  <c r="J51" i="29" s="1"/>
  <c r="I53" i="29"/>
  <c r="I51" i="29" s="1"/>
  <c r="H53" i="29"/>
  <c r="H51" i="29" s="1"/>
  <c r="G53" i="29"/>
  <c r="F53" i="29"/>
  <c r="K51" i="29"/>
  <c r="G51" i="29"/>
  <c r="F51" i="29"/>
  <c r="N50" i="29"/>
  <c r="L50" i="29" s="1"/>
  <c r="O50" i="29" s="1"/>
  <c r="M50" i="29"/>
  <c r="C65" i="15" s="1"/>
  <c r="D65" i="15" s="1"/>
  <c r="E65" i="15" s="1"/>
  <c r="F65" i="15" s="1"/>
  <c r="N49" i="29"/>
  <c r="M49" i="29" s="1"/>
  <c r="N48" i="29"/>
  <c r="L48" i="29" s="1"/>
  <c r="N47" i="29"/>
  <c r="K44" i="29"/>
  <c r="K43" i="29" s="1"/>
  <c r="J44" i="29"/>
  <c r="I44" i="29"/>
  <c r="H44" i="29"/>
  <c r="G44" i="29"/>
  <c r="F44" i="29"/>
  <c r="P44" i="29" s="1"/>
  <c r="H42" i="29"/>
  <c r="N41" i="29"/>
  <c r="M41" i="29" s="1"/>
  <c r="Q40" i="29"/>
  <c r="N40" i="29"/>
  <c r="M40" i="29"/>
  <c r="C60" i="15" s="1"/>
  <c r="D60" i="15" s="1"/>
  <c r="E60" i="15" s="1"/>
  <c r="F60" i="15" s="1"/>
  <c r="L40" i="29"/>
  <c r="N39" i="29"/>
  <c r="L39" i="29" s="1"/>
  <c r="T38" i="29"/>
  <c r="C71" i="13" s="1"/>
  <c r="N38" i="29"/>
  <c r="M38" i="29" s="1"/>
  <c r="C58" i="15" s="1"/>
  <c r="K35" i="29"/>
  <c r="K33" i="29" s="1"/>
  <c r="J35" i="29"/>
  <c r="J33" i="29" s="1"/>
  <c r="I35" i="29"/>
  <c r="I33" i="29" s="1"/>
  <c r="H35" i="29"/>
  <c r="H33" i="29" s="1"/>
  <c r="G35" i="29"/>
  <c r="G33" i="29" s="1"/>
  <c r="F35" i="29"/>
  <c r="F33" i="29"/>
  <c r="N32" i="29"/>
  <c r="L32" i="29" s="1"/>
  <c r="O32" i="29" s="1"/>
  <c r="M32" i="29"/>
  <c r="C57" i="15" s="1"/>
  <c r="D57" i="15" s="1"/>
  <c r="E57" i="15" s="1"/>
  <c r="F57" i="15" s="1"/>
  <c r="N31" i="29"/>
  <c r="L31" i="29" s="1"/>
  <c r="O31" i="29" s="1"/>
  <c r="N30" i="29"/>
  <c r="U29" i="29" s="1"/>
  <c r="D70" i="13" s="1"/>
  <c r="N29" i="29"/>
  <c r="M29" i="29" s="1"/>
  <c r="C54" i="15" s="1"/>
  <c r="D54" i="15" s="1"/>
  <c r="E54" i="15" s="1"/>
  <c r="F54" i="15" s="1"/>
  <c r="L29" i="29"/>
  <c r="K26" i="29"/>
  <c r="J26" i="29"/>
  <c r="I26" i="29"/>
  <c r="I34" i="29" s="1"/>
  <c r="H26" i="29"/>
  <c r="G26" i="29"/>
  <c r="F26" i="29"/>
  <c r="F25" i="29" s="1"/>
  <c r="N23" i="29"/>
  <c r="L23" i="29" s="1"/>
  <c r="N22" i="29"/>
  <c r="L22" i="29" s="1"/>
  <c r="N21" i="29"/>
  <c r="N20" i="29"/>
  <c r="K17" i="29"/>
  <c r="K15" i="29" s="1"/>
  <c r="J17" i="29"/>
  <c r="I17" i="29"/>
  <c r="I15" i="29" s="1"/>
  <c r="H17" i="29"/>
  <c r="G17" i="29"/>
  <c r="G15" i="29" s="1"/>
  <c r="F17" i="29"/>
  <c r="J15" i="29"/>
  <c r="H15" i="29"/>
  <c r="N14" i="29"/>
  <c r="L14" i="29" s="1"/>
  <c r="O14" i="29" s="1"/>
  <c r="M14" i="29"/>
  <c r="C49" i="15" s="1"/>
  <c r="D49" i="15" s="1"/>
  <c r="E49" i="15" s="1"/>
  <c r="F49" i="15" s="1"/>
  <c r="N13" i="29"/>
  <c r="N12" i="29"/>
  <c r="N11" i="29"/>
  <c r="K8" i="29"/>
  <c r="J8" i="29"/>
  <c r="I8" i="29"/>
  <c r="H8" i="29"/>
  <c r="H6" i="29" s="1"/>
  <c r="G8" i="29"/>
  <c r="F8" i="29"/>
  <c r="G6" i="29"/>
  <c r="N5" i="29"/>
  <c r="M5" i="29" s="1"/>
  <c r="C45" i="15" s="1"/>
  <c r="D45" i="15" s="1"/>
  <c r="E45" i="15" s="1"/>
  <c r="F45" i="15" s="1"/>
  <c r="L5" i="29"/>
  <c r="Q5" i="29" s="1"/>
  <c r="N4" i="29"/>
  <c r="N3" i="29"/>
  <c r="L3" i="29" s="1"/>
  <c r="O3" i="29" s="1"/>
  <c r="T2" i="29"/>
  <c r="C67" i="13" s="1"/>
  <c r="G67" i="13" s="1"/>
  <c r="N2" i="29"/>
  <c r="M2" i="29"/>
  <c r="C42" i="15" s="1"/>
  <c r="D42" i="15" s="1"/>
  <c r="E42" i="15" s="1"/>
  <c r="F42" i="15" s="1"/>
  <c r="O68" i="19"/>
  <c r="O66" i="19"/>
  <c r="O49" i="19"/>
  <c r="O48" i="19"/>
  <c r="O38" i="19"/>
  <c r="O31" i="19"/>
  <c r="O22" i="19"/>
  <c r="O57" i="18"/>
  <c r="O21" i="18"/>
  <c r="K8" i="17"/>
  <c r="J8" i="17"/>
  <c r="I8" i="17"/>
  <c r="H8" i="17"/>
  <c r="G8" i="17"/>
  <c r="O67" i="17"/>
  <c r="O30" i="17"/>
  <c r="AE27" i="15"/>
  <c r="AF27" i="15" s="1"/>
  <c r="AG27" i="15" s="1"/>
  <c r="AH27" i="15" s="1"/>
  <c r="AE24" i="15"/>
  <c r="AF24" i="15" s="1"/>
  <c r="AG24" i="15" s="1"/>
  <c r="AH24" i="15" s="1"/>
  <c r="AE20" i="15"/>
  <c r="AF20" i="15" s="1"/>
  <c r="AG20" i="15" s="1"/>
  <c r="AH20" i="15" s="1"/>
  <c r="Z13" i="15"/>
  <c r="AA13" i="15" s="1"/>
  <c r="Y16" i="15"/>
  <c r="Z16" i="15" s="1"/>
  <c r="AA16" i="15" s="1"/>
  <c r="Y32" i="15"/>
  <c r="Z32" i="15" s="1"/>
  <c r="AA32" i="15" s="1"/>
  <c r="X37" i="15"/>
  <c r="Y37" i="15" s="1"/>
  <c r="Z37" i="15" s="1"/>
  <c r="AA37" i="15" s="1"/>
  <c r="X34" i="15"/>
  <c r="Y34" i="15" s="1"/>
  <c r="Z34" i="15" s="1"/>
  <c r="AA34" i="15" s="1"/>
  <c r="X32" i="15"/>
  <c r="X25" i="15"/>
  <c r="Y25" i="15" s="1"/>
  <c r="Z25" i="15" s="1"/>
  <c r="AA25" i="15" s="1"/>
  <c r="X16" i="15"/>
  <c r="X15" i="15"/>
  <c r="Y15" i="15" s="1"/>
  <c r="Z15" i="15" s="1"/>
  <c r="AA15" i="15" s="1"/>
  <c r="X8" i="15"/>
  <c r="Y8" i="15" s="1"/>
  <c r="Z8" i="15" s="1"/>
  <c r="AA8" i="15" s="1"/>
  <c r="Q37" i="15"/>
  <c r="R37" i="15" s="1"/>
  <c r="S37" i="15" s="1"/>
  <c r="T37" i="15" s="1"/>
  <c r="Q19" i="15"/>
  <c r="R19" i="15" s="1"/>
  <c r="S19" i="15" s="1"/>
  <c r="T19" i="15" s="1"/>
  <c r="E37" i="13"/>
  <c r="K71" i="19"/>
  <c r="K69" i="19" s="1"/>
  <c r="J71" i="19"/>
  <c r="I71" i="19"/>
  <c r="H71" i="19"/>
  <c r="G71" i="19"/>
  <c r="G69" i="19" s="1"/>
  <c r="F71" i="19"/>
  <c r="J69" i="19"/>
  <c r="I69" i="19"/>
  <c r="H69" i="19"/>
  <c r="N68" i="19"/>
  <c r="L68" i="19" s="1"/>
  <c r="N67" i="19"/>
  <c r="L67" i="19" s="1"/>
  <c r="O67" i="19" s="1"/>
  <c r="N66" i="19"/>
  <c r="L66" i="19" s="1"/>
  <c r="N65" i="19"/>
  <c r="K62" i="19"/>
  <c r="J62" i="19"/>
  <c r="I62" i="19"/>
  <c r="I60" i="19" s="1"/>
  <c r="H62" i="19"/>
  <c r="G62" i="19"/>
  <c r="F62" i="19"/>
  <c r="G60" i="19"/>
  <c r="F60" i="19"/>
  <c r="N59" i="19"/>
  <c r="L59" i="19" s="1"/>
  <c r="O59" i="19" s="1"/>
  <c r="N58" i="19"/>
  <c r="L58" i="19" s="1"/>
  <c r="O58" i="19" s="1"/>
  <c r="N57" i="19"/>
  <c r="U56" i="19"/>
  <c r="D62" i="13" s="1"/>
  <c r="N56" i="19"/>
  <c r="M56" i="19"/>
  <c r="AE31" i="15" s="1"/>
  <c r="AF31" i="15" s="1"/>
  <c r="AG31" i="15" s="1"/>
  <c r="AH31" i="15" s="1"/>
  <c r="K53" i="19"/>
  <c r="K51" i="19" s="1"/>
  <c r="J53" i="19"/>
  <c r="J51" i="19" s="1"/>
  <c r="I53" i="19"/>
  <c r="I51" i="19" s="1"/>
  <c r="H53" i="19"/>
  <c r="H51" i="19" s="1"/>
  <c r="G53" i="19"/>
  <c r="G51" i="19" s="1"/>
  <c r="F53" i="19"/>
  <c r="F51" i="19"/>
  <c r="N50" i="19"/>
  <c r="L50" i="19" s="1"/>
  <c r="O50" i="19" s="1"/>
  <c r="N49" i="19"/>
  <c r="M49" i="19" s="1"/>
  <c r="AE29" i="15" s="1"/>
  <c r="AF29" i="15" s="1"/>
  <c r="AG29" i="15" s="1"/>
  <c r="AH29" i="15" s="1"/>
  <c r="L49" i="19"/>
  <c r="Q49" i="19" s="1"/>
  <c r="N48" i="19"/>
  <c r="L48" i="19" s="1"/>
  <c r="M48" i="19"/>
  <c r="AE28" i="15" s="1"/>
  <c r="AF28" i="15" s="1"/>
  <c r="AG28" i="15" s="1"/>
  <c r="AH28" i="15" s="1"/>
  <c r="N47" i="19"/>
  <c r="M47" i="19"/>
  <c r="K44" i="19"/>
  <c r="J44" i="19"/>
  <c r="I44" i="19"/>
  <c r="H44" i="19"/>
  <c r="G44" i="19"/>
  <c r="F44" i="19"/>
  <c r="K42" i="19"/>
  <c r="J42" i="19"/>
  <c r="G42" i="19"/>
  <c r="F42" i="19"/>
  <c r="N41" i="19"/>
  <c r="M41" i="19" s="1"/>
  <c r="AE26" i="15" s="1"/>
  <c r="AF26" i="15" s="1"/>
  <c r="AG26" i="15" s="1"/>
  <c r="AH26" i="15" s="1"/>
  <c r="N40" i="19"/>
  <c r="L40" i="19" s="1"/>
  <c r="O40" i="19" s="1"/>
  <c r="N39" i="19"/>
  <c r="M39" i="19" s="1"/>
  <c r="L39" i="19"/>
  <c r="O39" i="19" s="1"/>
  <c r="N38" i="19"/>
  <c r="E60" i="13" s="1"/>
  <c r="M38" i="19"/>
  <c r="AE23" i="15" s="1"/>
  <c r="AF23" i="15" s="1"/>
  <c r="AG23" i="15" s="1"/>
  <c r="AH23" i="15" s="1"/>
  <c r="L38" i="19"/>
  <c r="P38" i="19" s="1"/>
  <c r="K35" i="19"/>
  <c r="J35" i="19"/>
  <c r="J33" i="19" s="1"/>
  <c r="I35" i="19"/>
  <c r="H35" i="19"/>
  <c r="H33" i="19" s="1"/>
  <c r="G35" i="19"/>
  <c r="F35" i="19"/>
  <c r="F33" i="19" s="1"/>
  <c r="K33" i="19"/>
  <c r="I33" i="19"/>
  <c r="G33" i="19"/>
  <c r="N32" i="19"/>
  <c r="L32" i="19" s="1"/>
  <c r="O32" i="19" s="1"/>
  <c r="N31" i="19"/>
  <c r="L31" i="19" s="1"/>
  <c r="N30" i="19"/>
  <c r="M30" i="19" s="1"/>
  <c r="L30" i="19"/>
  <c r="N29" i="19"/>
  <c r="K26" i="19"/>
  <c r="K34" i="19" s="1"/>
  <c r="J26" i="19"/>
  <c r="I26" i="19"/>
  <c r="H26" i="19"/>
  <c r="G26" i="19"/>
  <c r="F26" i="19"/>
  <c r="K24" i="19"/>
  <c r="J24" i="19"/>
  <c r="G24" i="19"/>
  <c r="F24" i="19"/>
  <c r="N23" i="19"/>
  <c r="L23" i="19" s="1"/>
  <c r="O23" i="19" s="1"/>
  <c r="N22" i="19"/>
  <c r="L22" i="19" s="1"/>
  <c r="N21" i="19"/>
  <c r="M21" i="19" s="1"/>
  <c r="AE16" i="15" s="1"/>
  <c r="AF16" i="15" s="1"/>
  <c r="AG16" i="15" s="1"/>
  <c r="AH16" i="15" s="1"/>
  <c r="N20" i="19"/>
  <c r="K17" i="19"/>
  <c r="J17" i="19"/>
  <c r="I17" i="19"/>
  <c r="I15" i="19" s="1"/>
  <c r="H17" i="19"/>
  <c r="H15" i="19" s="1"/>
  <c r="G17" i="19"/>
  <c r="G15" i="19" s="1"/>
  <c r="F17" i="19"/>
  <c r="K15" i="19"/>
  <c r="J15" i="19"/>
  <c r="F15" i="19"/>
  <c r="N14" i="19"/>
  <c r="L14" i="19" s="1"/>
  <c r="O14" i="19" s="1"/>
  <c r="N13" i="19"/>
  <c r="M13" i="19" s="1"/>
  <c r="AE13" i="15" s="1"/>
  <c r="AF13" i="15" s="1"/>
  <c r="AG13" i="15" s="1"/>
  <c r="AH13" i="15" s="1"/>
  <c r="N12" i="19"/>
  <c r="M12" i="19" s="1"/>
  <c r="AE12" i="15" s="1"/>
  <c r="AF12" i="15" s="1"/>
  <c r="AG12" i="15" s="1"/>
  <c r="AH12" i="15" s="1"/>
  <c r="L12" i="19"/>
  <c r="O12" i="19" s="1"/>
  <c r="N11" i="19"/>
  <c r="K8" i="19"/>
  <c r="K16" i="19" s="1"/>
  <c r="J8" i="19"/>
  <c r="J16" i="19" s="1"/>
  <c r="I8" i="19"/>
  <c r="I7" i="19" s="1"/>
  <c r="H8" i="19"/>
  <c r="H16" i="19" s="1"/>
  <c r="G8" i="19"/>
  <c r="F8" i="19"/>
  <c r="F16" i="19" s="1"/>
  <c r="N5" i="19"/>
  <c r="N4" i="19"/>
  <c r="L4" i="19" s="1"/>
  <c r="N3" i="19"/>
  <c r="N2" i="19"/>
  <c r="K71" i="18"/>
  <c r="K69" i="18" s="1"/>
  <c r="J71" i="18"/>
  <c r="J69" i="18" s="1"/>
  <c r="I71" i="18"/>
  <c r="H71" i="18"/>
  <c r="H69" i="18" s="1"/>
  <c r="G71" i="18"/>
  <c r="G69" i="18" s="1"/>
  <c r="F71" i="18"/>
  <c r="I69" i="18"/>
  <c r="N68" i="18"/>
  <c r="M68" i="18" s="1"/>
  <c r="X38" i="15" s="1"/>
  <c r="Y38" i="15" s="1"/>
  <c r="Z38" i="15" s="1"/>
  <c r="AA38" i="15" s="1"/>
  <c r="N67" i="18"/>
  <c r="M67" i="18" s="1"/>
  <c r="N66" i="18"/>
  <c r="L66" i="18" s="1"/>
  <c r="O66" i="18" s="1"/>
  <c r="N65" i="18"/>
  <c r="L65" i="18"/>
  <c r="Q65" i="18" s="1"/>
  <c r="K62" i="18"/>
  <c r="J62" i="18"/>
  <c r="I62" i="18"/>
  <c r="H62" i="18"/>
  <c r="G62" i="18"/>
  <c r="F62" i="18"/>
  <c r="J60" i="18"/>
  <c r="I60" i="18"/>
  <c r="F60" i="18"/>
  <c r="N59" i="18"/>
  <c r="M59" i="18" s="1"/>
  <c r="N58" i="18"/>
  <c r="L58" i="18" s="1"/>
  <c r="O58" i="18" s="1"/>
  <c r="N57" i="18"/>
  <c r="M57" i="18" s="1"/>
  <c r="L57" i="18"/>
  <c r="Q57" i="18" s="1"/>
  <c r="N56" i="18"/>
  <c r="M56" i="18"/>
  <c r="X31" i="15" s="1"/>
  <c r="Y31" i="15" s="1"/>
  <c r="Z31" i="15" s="1"/>
  <c r="AA31" i="15" s="1"/>
  <c r="L56" i="18"/>
  <c r="O56" i="18" s="1"/>
  <c r="K53" i="18"/>
  <c r="J53" i="18"/>
  <c r="J43" i="18" s="1"/>
  <c r="I53" i="18"/>
  <c r="H53" i="18"/>
  <c r="G53" i="18"/>
  <c r="F53" i="18"/>
  <c r="N50" i="18"/>
  <c r="L50" i="18" s="1"/>
  <c r="N49" i="18"/>
  <c r="N48" i="18"/>
  <c r="N47" i="18"/>
  <c r="K44" i="18"/>
  <c r="J44" i="18"/>
  <c r="I44" i="18"/>
  <c r="H44" i="18"/>
  <c r="G44" i="18"/>
  <c r="G42" i="18" s="1"/>
  <c r="F44" i="18"/>
  <c r="P44" i="18" s="1"/>
  <c r="K42" i="18"/>
  <c r="H42" i="18"/>
  <c r="N41" i="18"/>
  <c r="M41" i="18" s="1"/>
  <c r="X26" i="15" s="1"/>
  <c r="Y26" i="15" s="1"/>
  <c r="Z26" i="15" s="1"/>
  <c r="AA26" i="15" s="1"/>
  <c r="N40" i="18"/>
  <c r="M40" i="18"/>
  <c r="L40" i="18"/>
  <c r="O40" i="18" s="1"/>
  <c r="N39" i="18"/>
  <c r="L39" i="18" s="1"/>
  <c r="O39" i="18" s="1"/>
  <c r="N38" i="18"/>
  <c r="K35" i="18"/>
  <c r="K33" i="18" s="1"/>
  <c r="J35" i="18"/>
  <c r="J33" i="18" s="1"/>
  <c r="I35" i="18"/>
  <c r="I33" i="18" s="1"/>
  <c r="H35" i="18"/>
  <c r="H33" i="18" s="1"/>
  <c r="G35" i="18"/>
  <c r="G33" i="18" s="1"/>
  <c r="F35" i="18"/>
  <c r="N32" i="18"/>
  <c r="M32" i="18" s="1"/>
  <c r="X22" i="15" s="1"/>
  <c r="Y22" i="15" s="1"/>
  <c r="Z22" i="15" s="1"/>
  <c r="AA22" i="15" s="1"/>
  <c r="N31" i="18"/>
  <c r="L31" i="18" s="1"/>
  <c r="O31" i="18" s="1"/>
  <c r="N30" i="18"/>
  <c r="L30" i="18" s="1"/>
  <c r="O30" i="18" s="1"/>
  <c r="N29" i="18"/>
  <c r="L29" i="18"/>
  <c r="K26" i="18"/>
  <c r="K34" i="18" s="1"/>
  <c r="J26" i="18"/>
  <c r="I26" i="18"/>
  <c r="I24" i="18" s="1"/>
  <c r="H26" i="18"/>
  <c r="G26" i="18"/>
  <c r="F26" i="18"/>
  <c r="F24" i="18" s="1"/>
  <c r="N23" i="18"/>
  <c r="L23" i="18" s="1"/>
  <c r="O23" i="18" s="1"/>
  <c r="N22" i="18"/>
  <c r="L22" i="18" s="1"/>
  <c r="O22" i="18" s="1"/>
  <c r="N21" i="18"/>
  <c r="M21" i="18" s="1"/>
  <c r="L21" i="18"/>
  <c r="Q21" i="18" s="1"/>
  <c r="Q20" i="18"/>
  <c r="N20" i="18"/>
  <c r="M20" i="18"/>
  <c r="L20" i="18"/>
  <c r="O20" i="18" s="1"/>
  <c r="K17" i="18"/>
  <c r="K15" i="18" s="1"/>
  <c r="J17" i="18"/>
  <c r="I17" i="18"/>
  <c r="I15" i="18" s="1"/>
  <c r="H17" i="18"/>
  <c r="H15" i="18" s="1"/>
  <c r="G17" i="18"/>
  <c r="F17" i="18"/>
  <c r="J15" i="18"/>
  <c r="G15" i="18"/>
  <c r="F15" i="18"/>
  <c r="N14" i="18"/>
  <c r="L14" i="18" s="1"/>
  <c r="O14" i="18" s="1"/>
  <c r="N13" i="18"/>
  <c r="M13" i="18" s="1"/>
  <c r="X13" i="15" s="1"/>
  <c r="Y13" i="15" s="1"/>
  <c r="L13" i="18"/>
  <c r="Q13" i="18" s="1"/>
  <c r="N12" i="18"/>
  <c r="M12" i="18" s="1"/>
  <c r="X12" i="15" s="1"/>
  <c r="Y12" i="15" s="1"/>
  <c r="Z12" i="15" s="1"/>
  <c r="AA12" i="15" s="1"/>
  <c r="N11" i="18"/>
  <c r="K8" i="18"/>
  <c r="J8" i="18"/>
  <c r="I8" i="18"/>
  <c r="H8" i="18"/>
  <c r="G8" i="18"/>
  <c r="F8" i="18"/>
  <c r="K6" i="18"/>
  <c r="H6" i="18"/>
  <c r="N5" i="18"/>
  <c r="M5" i="18" s="1"/>
  <c r="X10" i="15" s="1"/>
  <c r="Y10" i="15" s="1"/>
  <c r="Z10" i="15" s="1"/>
  <c r="AA10" i="15" s="1"/>
  <c r="L5" i="18"/>
  <c r="N4" i="18"/>
  <c r="L4" i="18" s="1"/>
  <c r="M4" i="18"/>
  <c r="X9" i="15" s="1"/>
  <c r="Y9" i="15" s="1"/>
  <c r="Z9" i="15" s="1"/>
  <c r="AA9" i="15" s="1"/>
  <c r="N3" i="18"/>
  <c r="M3" i="18" s="1"/>
  <c r="N2" i="18"/>
  <c r="K71" i="17"/>
  <c r="J71" i="17"/>
  <c r="J69" i="17" s="1"/>
  <c r="I71" i="17"/>
  <c r="H71" i="17"/>
  <c r="H69" i="17" s="1"/>
  <c r="G71" i="17"/>
  <c r="G69" i="17" s="1"/>
  <c r="F71" i="17"/>
  <c r="K69" i="17"/>
  <c r="I69" i="17"/>
  <c r="N68" i="17"/>
  <c r="M68" i="17"/>
  <c r="Q38" i="15" s="1"/>
  <c r="R38" i="15" s="1"/>
  <c r="S38" i="15" s="1"/>
  <c r="T38" i="15" s="1"/>
  <c r="L68" i="17"/>
  <c r="O68" i="17" s="1"/>
  <c r="N67" i="17"/>
  <c r="L67" i="17" s="1"/>
  <c r="M67" i="17"/>
  <c r="N66" i="17"/>
  <c r="L66" i="17" s="1"/>
  <c r="O66" i="17" s="1"/>
  <c r="N65" i="17"/>
  <c r="K62" i="17"/>
  <c r="J62" i="17"/>
  <c r="J70" i="17" s="1"/>
  <c r="I62" i="17"/>
  <c r="I70" i="17" s="1"/>
  <c r="H62" i="17"/>
  <c r="G62" i="17"/>
  <c r="F62" i="17"/>
  <c r="F61" i="17" s="1"/>
  <c r="N59" i="17"/>
  <c r="L59" i="17" s="1"/>
  <c r="N58" i="17"/>
  <c r="L58" i="17" s="1"/>
  <c r="N57" i="17"/>
  <c r="N56" i="17"/>
  <c r="L56" i="17" s="1"/>
  <c r="K53" i="17"/>
  <c r="J53" i="17"/>
  <c r="I53" i="17"/>
  <c r="H53" i="17"/>
  <c r="G53" i="17"/>
  <c r="F53" i="17"/>
  <c r="N50" i="17"/>
  <c r="L50" i="17" s="1"/>
  <c r="N49" i="17"/>
  <c r="M49" i="17" s="1"/>
  <c r="Q29" i="15" s="1"/>
  <c r="R29" i="15" s="1"/>
  <c r="S29" i="15" s="1"/>
  <c r="T29" i="15" s="1"/>
  <c r="L49" i="17"/>
  <c r="Q49" i="17" s="1"/>
  <c r="N48" i="17"/>
  <c r="N47" i="17"/>
  <c r="M47" i="17"/>
  <c r="Q27" i="15" s="1"/>
  <c r="R27" i="15" s="1"/>
  <c r="S27" i="15" s="1"/>
  <c r="T27" i="15" s="1"/>
  <c r="K44" i="17"/>
  <c r="J44" i="17"/>
  <c r="I44" i="17"/>
  <c r="H44" i="17"/>
  <c r="G44" i="17"/>
  <c r="F44" i="17"/>
  <c r="N41" i="17"/>
  <c r="M41" i="17" s="1"/>
  <c r="Q26" i="15" s="1"/>
  <c r="R26" i="15" s="1"/>
  <c r="S26" i="15" s="1"/>
  <c r="T26" i="15" s="1"/>
  <c r="N40" i="17"/>
  <c r="M40" i="17" s="1"/>
  <c r="Q25" i="15" s="1"/>
  <c r="R25" i="15" s="1"/>
  <c r="S25" i="15" s="1"/>
  <c r="T25" i="15" s="1"/>
  <c r="N39" i="17"/>
  <c r="L39" i="17" s="1"/>
  <c r="N38" i="17"/>
  <c r="K35" i="17"/>
  <c r="K33" i="17" s="1"/>
  <c r="J35" i="17"/>
  <c r="J33" i="17" s="1"/>
  <c r="I35" i="17"/>
  <c r="I33" i="17" s="1"/>
  <c r="H35" i="17"/>
  <c r="H33" i="17" s="1"/>
  <c r="G35" i="17"/>
  <c r="F35" i="17"/>
  <c r="G33" i="17"/>
  <c r="N32" i="17"/>
  <c r="M32" i="17"/>
  <c r="Q22" i="15" s="1"/>
  <c r="R22" i="15" s="1"/>
  <c r="S22" i="15" s="1"/>
  <c r="T22" i="15" s="1"/>
  <c r="L32" i="17"/>
  <c r="O32" i="17" s="1"/>
  <c r="N31" i="17"/>
  <c r="N30" i="17"/>
  <c r="L30" i="17" s="1"/>
  <c r="N29" i="17"/>
  <c r="M29" i="17" s="1"/>
  <c r="K26" i="17"/>
  <c r="K34" i="17" s="1"/>
  <c r="J26" i="17"/>
  <c r="J34" i="17" s="1"/>
  <c r="I26" i="17"/>
  <c r="I34" i="17" s="1"/>
  <c r="H26" i="17"/>
  <c r="G26" i="17"/>
  <c r="F26" i="17"/>
  <c r="F25" i="17" s="1"/>
  <c r="N23" i="17"/>
  <c r="L23" i="17" s="1"/>
  <c r="O23" i="17" s="1"/>
  <c r="M23" i="17"/>
  <c r="Q18" i="15" s="1"/>
  <c r="R18" i="15" s="1"/>
  <c r="S18" i="15" s="1"/>
  <c r="T18" i="15" s="1"/>
  <c r="N22" i="17"/>
  <c r="L22" i="17" s="1"/>
  <c r="N21" i="17"/>
  <c r="N20" i="17"/>
  <c r="K17" i="17"/>
  <c r="J17" i="17"/>
  <c r="I17" i="17"/>
  <c r="H17" i="17"/>
  <c r="G17" i="17"/>
  <c r="F17" i="17"/>
  <c r="N14" i="17"/>
  <c r="L14" i="17" s="1"/>
  <c r="O14" i="17" s="1"/>
  <c r="N13" i="17"/>
  <c r="L13" i="17" s="1"/>
  <c r="N12" i="17"/>
  <c r="L12" i="17" s="1"/>
  <c r="N11" i="17"/>
  <c r="F8" i="17"/>
  <c r="N5" i="17"/>
  <c r="N4" i="17"/>
  <c r="N3" i="17"/>
  <c r="L3" i="17" s="1"/>
  <c r="O3" i="17" s="1"/>
  <c r="N2" i="17"/>
  <c r="O66" i="16"/>
  <c r="O58" i="16"/>
  <c r="O50" i="16"/>
  <c r="O22" i="16"/>
  <c r="J35" i="15"/>
  <c r="K35" i="15" s="1"/>
  <c r="L35" i="15" s="1"/>
  <c r="M35" i="15" s="1"/>
  <c r="J32" i="15"/>
  <c r="K32" i="15" s="1"/>
  <c r="L32" i="15" s="1"/>
  <c r="M32" i="15" s="1"/>
  <c r="J26" i="15"/>
  <c r="K26" i="15" s="1"/>
  <c r="L26" i="15" s="1"/>
  <c r="M26" i="15" s="1"/>
  <c r="K71" i="16"/>
  <c r="K69" i="16" s="1"/>
  <c r="J71" i="16"/>
  <c r="J69" i="16" s="1"/>
  <c r="I71" i="16"/>
  <c r="I69" i="16" s="1"/>
  <c r="H71" i="16"/>
  <c r="G71" i="16"/>
  <c r="G69" i="16" s="1"/>
  <c r="F71" i="16"/>
  <c r="F70" i="16" s="1"/>
  <c r="H69" i="16"/>
  <c r="Q68" i="16"/>
  <c r="N68" i="16"/>
  <c r="M68" i="16"/>
  <c r="J38" i="15" s="1"/>
  <c r="K38" i="15" s="1"/>
  <c r="L38" i="15" s="1"/>
  <c r="M38" i="15" s="1"/>
  <c r="L68" i="16"/>
  <c r="O68" i="16" s="1"/>
  <c r="N67" i="16"/>
  <c r="M67" i="16" s="1"/>
  <c r="J37" i="15" s="1"/>
  <c r="K37" i="15" s="1"/>
  <c r="L37" i="15" s="1"/>
  <c r="M37" i="15" s="1"/>
  <c r="N66" i="16"/>
  <c r="L66" i="16" s="1"/>
  <c r="N65" i="16"/>
  <c r="M65" i="16" s="1"/>
  <c r="L65" i="16"/>
  <c r="Q65" i="16" s="1"/>
  <c r="K62" i="16"/>
  <c r="J62" i="16"/>
  <c r="I62" i="16"/>
  <c r="H62" i="16"/>
  <c r="G62" i="16"/>
  <c r="G70" i="16" s="1"/>
  <c r="F62" i="16"/>
  <c r="J60" i="16"/>
  <c r="I60" i="16"/>
  <c r="F60" i="16"/>
  <c r="N59" i="16"/>
  <c r="N58" i="16"/>
  <c r="L58" i="16" s="1"/>
  <c r="N57" i="16"/>
  <c r="M57" i="16" s="1"/>
  <c r="L57" i="16"/>
  <c r="Q57" i="16" s="1"/>
  <c r="N56" i="16"/>
  <c r="S56" i="16" s="1"/>
  <c r="M56" i="16"/>
  <c r="J31" i="15" s="1"/>
  <c r="K31" i="15" s="1"/>
  <c r="L31" i="15" s="1"/>
  <c r="M31" i="15" s="1"/>
  <c r="K53" i="16"/>
  <c r="J53" i="16"/>
  <c r="J51" i="16" s="1"/>
  <c r="I53" i="16"/>
  <c r="I51" i="16" s="1"/>
  <c r="H53" i="16"/>
  <c r="H51" i="16" s="1"/>
  <c r="G53" i="16"/>
  <c r="F53" i="16"/>
  <c r="K51" i="16"/>
  <c r="G51" i="16"/>
  <c r="N50" i="16"/>
  <c r="L50" i="16" s="1"/>
  <c r="N49" i="16"/>
  <c r="M49" i="16" s="1"/>
  <c r="J29" i="15" s="1"/>
  <c r="K29" i="15" s="1"/>
  <c r="L29" i="15" s="1"/>
  <c r="M29" i="15" s="1"/>
  <c r="N48" i="16"/>
  <c r="M48" i="16" s="1"/>
  <c r="J28" i="15" s="1"/>
  <c r="K28" i="15" s="1"/>
  <c r="L28" i="15" s="1"/>
  <c r="M28" i="15" s="1"/>
  <c r="N47" i="16"/>
  <c r="K44" i="16"/>
  <c r="J44" i="16"/>
  <c r="J43" i="16" s="1"/>
  <c r="I44" i="16"/>
  <c r="I43" i="16" s="1"/>
  <c r="H44" i="16"/>
  <c r="G44" i="16"/>
  <c r="F44" i="16"/>
  <c r="N41" i="16"/>
  <c r="M41" i="16" s="1"/>
  <c r="L41" i="16"/>
  <c r="Q41" i="16" s="1"/>
  <c r="N40" i="16"/>
  <c r="N39" i="16"/>
  <c r="N38" i="16"/>
  <c r="K35" i="16"/>
  <c r="J35" i="16"/>
  <c r="I35" i="16"/>
  <c r="H35" i="16"/>
  <c r="G35" i="16"/>
  <c r="F35" i="16"/>
  <c r="N32" i="16"/>
  <c r="M32" i="16"/>
  <c r="J22" i="15" s="1"/>
  <c r="K22" i="15" s="1"/>
  <c r="L22" i="15" s="1"/>
  <c r="M22" i="15" s="1"/>
  <c r="L32" i="16"/>
  <c r="P32" i="16" s="1"/>
  <c r="N31" i="16"/>
  <c r="N30" i="16"/>
  <c r="L30" i="16" s="1"/>
  <c r="N29" i="16"/>
  <c r="K26" i="16"/>
  <c r="J26" i="16"/>
  <c r="I26" i="16"/>
  <c r="H26" i="16"/>
  <c r="G26" i="16"/>
  <c r="F26" i="16"/>
  <c r="N23" i="16"/>
  <c r="M23" i="16" s="1"/>
  <c r="J18" i="15" s="1"/>
  <c r="K18" i="15" s="1"/>
  <c r="L18" i="15" s="1"/>
  <c r="M18" i="15" s="1"/>
  <c r="N22" i="16"/>
  <c r="L22" i="16" s="1"/>
  <c r="N21" i="16"/>
  <c r="N20" i="16"/>
  <c r="K17" i="16"/>
  <c r="J17" i="16"/>
  <c r="I17" i="16"/>
  <c r="H17" i="16"/>
  <c r="G17" i="16"/>
  <c r="F17" i="16"/>
  <c r="N14" i="16"/>
  <c r="L14" i="16" s="1"/>
  <c r="N13" i="16"/>
  <c r="L13" i="16" s="1"/>
  <c r="N12" i="16"/>
  <c r="N11" i="16"/>
  <c r="K8" i="16"/>
  <c r="J8" i="16"/>
  <c r="I8" i="16"/>
  <c r="H8" i="16"/>
  <c r="G8" i="16"/>
  <c r="F8" i="16"/>
  <c r="N5" i="16"/>
  <c r="N4" i="16"/>
  <c r="N3" i="16"/>
  <c r="N2" i="16"/>
  <c r="G8" i="3"/>
  <c r="H8" i="3"/>
  <c r="I8" i="3"/>
  <c r="J8" i="3"/>
  <c r="K8" i="3"/>
  <c r="F8" i="3"/>
  <c r="G17" i="3"/>
  <c r="H17" i="3"/>
  <c r="I17" i="3"/>
  <c r="J17" i="3"/>
  <c r="K17" i="3"/>
  <c r="F17" i="3"/>
  <c r="G26" i="3"/>
  <c r="H26" i="3"/>
  <c r="I26" i="3"/>
  <c r="J26" i="3"/>
  <c r="K26" i="3"/>
  <c r="F26" i="3"/>
  <c r="G35" i="3"/>
  <c r="H35" i="3"/>
  <c r="I35" i="3"/>
  <c r="J35" i="3"/>
  <c r="K35" i="3"/>
  <c r="F35" i="3"/>
  <c r="K44" i="3"/>
  <c r="G44" i="3"/>
  <c r="H44" i="3"/>
  <c r="I44" i="3"/>
  <c r="J44" i="3"/>
  <c r="F44" i="3"/>
  <c r="G53" i="3"/>
  <c r="H53" i="3"/>
  <c r="I53" i="3"/>
  <c r="J53" i="3"/>
  <c r="K53" i="3"/>
  <c r="F53" i="3"/>
  <c r="G62" i="3"/>
  <c r="H62" i="3"/>
  <c r="I62" i="3"/>
  <c r="I70" i="3" s="1"/>
  <c r="J62" i="3"/>
  <c r="K62" i="3"/>
  <c r="F62" i="3"/>
  <c r="G71" i="3"/>
  <c r="G69" i="3" s="1"/>
  <c r="H71" i="3"/>
  <c r="H69" i="3" s="1"/>
  <c r="I71" i="3"/>
  <c r="J71" i="3"/>
  <c r="K71" i="3"/>
  <c r="K69" i="3" s="1"/>
  <c r="F71" i="3"/>
  <c r="P71" i="3" s="1"/>
  <c r="N3" i="3"/>
  <c r="N4" i="3"/>
  <c r="N5" i="3"/>
  <c r="N2" i="3"/>
  <c r="N12" i="3"/>
  <c r="N13" i="3"/>
  <c r="N14" i="3"/>
  <c r="N11" i="3"/>
  <c r="N21" i="3"/>
  <c r="N22" i="3"/>
  <c r="N23" i="3"/>
  <c r="M23" i="3" s="1"/>
  <c r="C18" i="15" s="1"/>
  <c r="N20" i="3"/>
  <c r="N30" i="3"/>
  <c r="L30" i="3" s="1"/>
  <c r="N31" i="3"/>
  <c r="N32" i="3"/>
  <c r="L32" i="3" s="1"/>
  <c r="N29" i="3"/>
  <c r="N39" i="3"/>
  <c r="L39" i="3" s="1"/>
  <c r="N40" i="3"/>
  <c r="N41" i="3"/>
  <c r="M41" i="3" s="1"/>
  <c r="C26" i="15" s="1"/>
  <c r="N38" i="3"/>
  <c r="N47" i="3"/>
  <c r="I69" i="3"/>
  <c r="N66" i="3"/>
  <c r="N67" i="3"/>
  <c r="N68" i="3"/>
  <c r="L68" i="3" s="1"/>
  <c r="N57" i="3"/>
  <c r="L57" i="3" s="1"/>
  <c r="N58" i="3"/>
  <c r="L58" i="3" s="1"/>
  <c r="N59" i="3"/>
  <c r="L59" i="3" s="1"/>
  <c r="N48" i="3"/>
  <c r="N49" i="3"/>
  <c r="L49" i="3" s="1"/>
  <c r="N50" i="3"/>
  <c r="L50" i="3" s="1"/>
  <c r="O50" i="3" s="1"/>
  <c r="P4" i="18" l="1"/>
  <c r="Q4" i="18"/>
  <c r="O4" i="18"/>
  <c r="S20" i="19"/>
  <c r="E58" i="13"/>
  <c r="P15" i="29"/>
  <c r="E68" i="13"/>
  <c r="P17" i="29"/>
  <c r="F15" i="29"/>
  <c r="Q29" i="29"/>
  <c r="O29" i="29"/>
  <c r="G43" i="29"/>
  <c r="G52" i="29"/>
  <c r="G42" i="29"/>
  <c r="P58" i="29"/>
  <c r="O58" i="29"/>
  <c r="G70" i="29"/>
  <c r="G60" i="29"/>
  <c r="P66" i="29"/>
  <c r="O66" i="29"/>
  <c r="Q66" i="29"/>
  <c r="G34" i="30"/>
  <c r="G25" i="30"/>
  <c r="M65" i="30"/>
  <c r="J70" i="15" s="1"/>
  <c r="K70" i="15" s="1"/>
  <c r="L70" i="15" s="1"/>
  <c r="M70" i="15" s="1"/>
  <c r="E85" i="13"/>
  <c r="P8" i="31"/>
  <c r="F16" i="31"/>
  <c r="K61" i="31"/>
  <c r="K70" i="31"/>
  <c r="J43" i="32"/>
  <c r="J52" i="32"/>
  <c r="M2" i="34"/>
  <c r="C77" i="15" s="1"/>
  <c r="D77" i="15" s="1"/>
  <c r="E77" i="15" s="1"/>
  <c r="F77" i="15" s="1"/>
  <c r="U2" i="34"/>
  <c r="D122" i="13" s="1"/>
  <c r="E122" i="13"/>
  <c r="L2" i="34"/>
  <c r="H16" i="34"/>
  <c r="H7" i="34"/>
  <c r="H6" i="34"/>
  <c r="P66" i="34"/>
  <c r="O66" i="34"/>
  <c r="M5" i="35"/>
  <c r="J80" i="15" s="1"/>
  <c r="K80" i="15" s="1"/>
  <c r="L80" i="15" s="1"/>
  <c r="M80" i="15" s="1"/>
  <c r="L5" i="35"/>
  <c r="U2" i="35"/>
  <c r="D133" i="13" s="1"/>
  <c r="Q29" i="35"/>
  <c r="O29" i="35"/>
  <c r="F51" i="35"/>
  <c r="F52" i="35"/>
  <c r="P53" i="35"/>
  <c r="P39" i="36"/>
  <c r="Q39" i="36"/>
  <c r="O39" i="36"/>
  <c r="P52" i="36"/>
  <c r="H70" i="3"/>
  <c r="H61" i="3"/>
  <c r="H52" i="16"/>
  <c r="P53" i="16"/>
  <c r="E28" i="13"/>
  <c r="G61" i="17"/>
  <c r="L12" i="18"/>
  <c r="Q29" i="18"/>
  <c r="O29" i="18"/>
  <c r="I61" i="18"/>
  <c r="I70" i="18"/>
  <c r="L68" i="18"/>
  <c r="P26" i="19"/>
  <c r="F25" i="19"/>
  <c r="F34" i="19"/>
  <c r="P30" i="19"/>
  <c r="O30" i="19"/>
  <c r="K70" i="19"/>
  <c r="K61" i="19"/>
  <c r="K60" i="19"/>
  <c r="O13" i="18"/>
  <c r="P40" i="29"/>
  <c r="O40" i="29"/>
  <c r="H61" i="29"/>
  <c r="H70" i="29"/>
  <c r="P17" i="30"/>
  <c r="F15" i="30"/>
  <c r="P22" i="30"/>
  <c r="O22" i="30"/>
  <c r="Q22" i="30"/>
  <c r="M66" i="30"/>
  <c r="J71" i="15" s="1"/>
  <c r="K71" i="15" s="1"/>
  <c r="L71" i="15" s="1"/>
  <c r="M71" i="15" s="1"/>
  <c r="L66" i="30"/>
  <c r="M32" i="31"/>
  <c r="Q57" i="15" s="1"/>
  <c r="R57" i="15" s="1"/>
  <c r="S57" i="15" s="1"/>
  <c r="T57" i="15" s="1"/>
  <c r="L32" i="31"/>
  <c r="L12" i="32"/>
  <c r="O12" i="32" s="1"/>
  <c r="E101" i="13"/>
  <c r="K52" i="32"/>
  <c r="K43" i="32"/>
  <c r="H61" i="32"/>
  <c r="H70" i="32"/>
  <c r="O21" i="32"/>
  <c r="M3" i="34"/>
  <c r="C78" i="15" s="1"/>
  <c r="D78" i="15" s="1"/>
  <c r="E78" i="15" s="1"/>
  <c r="F78" i="15" s="1"/>
  <c r="L3" i="34"/>
  <c r="Q20" i="34"/>
  <c r="O20" i="34"/>
  <c r="G70" i="34"/>
  <c r="G61" i="34"/>
  <c r="M66" i="34"/>
  <c r="C106" i="15" s="1"/>
  <c r="D106" i="15" s="1"/>
  <c r="E106" i="15" s="1"/>
  <c r="F106" i="15" s="1"/>
  <c r="U65" i="34"/>
  <c r="D129" i="13" s="1"/>
  <c r="H70" i="35"/>
  <c r="H60" i="35"/>
  <c r="H61" i="35"/>
  <c r="M2" i="36"/>
  <c r="Q77" i="15" s="1"/>
  <c r="R77" i="15" s="1"/>
  <c r="S77" i="15" s="1"/>
  <c r="T77" i="15" s="1"/>
  <c r="E144" i="13"/>
  <c r="M11" i="36"/>
  <c r="Q81" i="15" s="1"/>
  <c r="R81" i="15" s="1"/>
  <c r="S81" i="15" s="1"/>
  <c r="T81" i="15" s="1"/>
  <c r="E145" i="13"/>
  <c r="M40" i="37"/>
  <c r="X95" i="15" s="1"/>
  <c r="Y95" i="15" s="1"/>
  <c r="Z95" i="15" s="1"/>
  <c r="AA95" i="15" s="1"/>
  <c r="L40" i="37"/>
  <c r="L68" i="37"/>
  <c r="O68" i="37" s="1"/>
  <c r="M68" i="37"/>
  <c r="X108" i="15" s="1"/>
  <c r="Y108" i="15" s="1"/>
  <c r="Z108" i="15" s="1"/>
  <c r="AA108" i="15" s="1"/>
  <c r="P17" i="37"/>
  <c r="G61" i="3"/>
  <c r="G70" i="3"/>
  <c r="L49" i="16"/>
  <c r="F61" i="16"/>
  <c r="P62" i="16"/>
  <c r="U65" i="16"/>
  <c r="D30" i="13" s="1"/>
  <c r="E29" i="13"/>
  <c r="M3" i="17"/>
  <c r="Q8" i="15" s="1"/>
  <c r="R8" i="15" s="1"/>
  <c r="S8" i="15" s="1"/>
  <c r="T8" i="15" s="1"/>
  <c r="H61" i="17"/>
  <c r="F69" i="17"/>
  <c r="P71" i="17"/>
  <c r="P8" i="18"/>
  <c r="F16" i="18"/>
  <c r="F7" i="18"/>
  <c r="J70" i="18"/>
  <c r="G7" i="19"/>
  <c r="P17" i="19"/>
  <c r="U38" i="19"/>
  <c r="D60" i="13" s="1"/>
  <c r="P51" i="19"/>
  <c r="E61" i="13"/>
  <c r="S56" i="19"/>
  <c r="E62" i="13"/>
  <c r="L56" i="19"/>
  <c r="M65" i="19"/>
  <c r="AE35" i="15" s="1"/>
  <c r="AF35" i="15" s="1"/>
  <c r="AG35" i="15" s="1"/>
  <c r="AH35" i="15" s="1"/>
  <c r="E63" i="13"/>
  <c r="P71" i="19"/>
  <c r="F69" i="19"/>
  <c r="O65" i="18"/>
  <c r="F16" i="30"/>
  <c r="F7" i="30"/>
  <c r="F6" i="30"/>
  <c r="P8" i="30"/>
  <c r="U11" i="30"/>
  <c r="D79" i="13" s="1"/>
  <c r="K52" i="30"/>
  <c r="O41" i="32"/>
  <c r="Q41" i="32"/>
  <c r="Q58" i="32"/>
  <c r="O58" i="32"/>
  <c r="I70" i="32"/>
  <c r="I61" i="32"/>
  <c r="M12" i="33"/>
  <c r="AE47" i="15" s="1"/>
  <c r="AF47" i="15" s="1"/>
  <c r="AG47" i="15" s="1"/>
  <c r="AH47" i="15" s="1"/>
  <c r="F33" i="33"/>
  <c r="P35" i="33"/>
  <c r="O12" i="33"/>
  <c r="P53" i="34"/>
  <c r="F51" i="34"/>
  <c r="H61" i="34"/>
  <c r="H70" i="34"/>
  <c r="H60" i="34"/>
  <c r="I60" i="37"/>
  <c r="I61" i="37"/>
  <c r="I70" i="37"/>
  <c r="I61" i="3"/>
  <c r="G52" i="16"/>
  <c r="G43" i="16"/>
  <c r="Q32" i="16"/>
  <c r="F34" i="18"/>
  <c r="F25" i="18"/>
  <c r="P26" i="18"/>
  <c r="M13" i="29"/>
  <c r="C48" i="15" s="1"/>
  <c r="D48" i="15" s="1"/>
  <c r="E48" i="15" s="1"/>
  <c r="F48" i="15" s="1"/>
  <c r="L13" i="29"/>
  <c r="Q58" i="29"/>
  <c r="G7" i="30"/>
  <c r="G6" i="30"/>
  <c r="G16" i="30"/>
  <c r="F25" i="33"/>
  <c r="P26" i="33"/>
  <c r="F34" i="33"/>
  <c r="F24" i="33"/>
  <c r="M48" i="34"/>
  <c r="C98" i="15" s="1"/>
  <c r="D98" i="15" s="1"/>
  <c r="E98" i="15" s="1"/>
  <c r="F98" i="15" s="1"/>
  <c r="L48" i="34"/>
  <c r="Q20" i="35"/>
  <c r="O20" i="35"/>
  <c r="O31" i="37"/>
  <c r="Q31" i="37"/>
  <c r="F61" i="19"/>
  <c r="P62" i="19"/>
  <c r="F70" i="19"/>
  <c r="H16" i="29"/>
  <c r="H7" i="29"/>
  <c r="H52" i="35"/>
  <c r="H43" i="35"/>
  <c r="H42" i="35"/>
  <c r="P44" i="35"/>
  <c r="K52" i="36"/>
  <c r="K43" i="36"/>
  <c r="K42" i="36"/>
  <c r="M14" i="37"/>
  <c r="X84" i="15" s="1"/>
  <c r="Y84" i="15" s="1"/>
  <c r="Z84" i="15" s="1"/>
  <c r="AA84" i="15" s="1"/>
  <c r="L14" i="37"/>
  <c r="O14" i="37" s="1"/>
  <c r="G25" i="37"/>
  <c r="G34" i="37"/>
  <c r="G24" i="37"/>
  <c r="P51" i="16"/>
  <c r="F51" i="16"/>
  <c r="I70" i="16"/>
  <c r="I61" i="16"/>
  <c r="O32" i="16"/>
  <c r="O57" i="16"/>
  <c r="T29" i="17"/>
  <c r="C37" i="13" s="1"/>
  <c r="Q5" i="18"/>
  <c r="O5" i="18"/>
  <c r="I7" i="18"/>
  <c r="I16" i="18"/>
  <c r="H24" i="18"/>
  <c r="H34" i="18"/>
  <c r="H25" i="18"/>
  <c r="S56" i="18"/>
  <c r="E51" i="13"/>
  <c r="M65" i="18"/>
  <c r="X35" i="15" s="1"/>
  <c r="Y35" i="15" s="1"/>
  <c r="Z35" i="15" s="1"/>
  <c r="AA35" i="15" s="1"/>
  <c r="E52" i="13"/>
  <c r="H52" i="19"/>
  <c r="H43" i="19"/>
  <c r="M57" i="19"/>
  <c r="AE32" i="15" s="1"/>
  <c r="AF32" i="15" s="1"/>
  <c r="AG32" i="15" s="1"/>
  <c r="AH32" i="15" s="1"/>
  <c r="L57" i="19"/>
  <c r="G70" i="19"/>
  <c r="G61" i="19"/>
  <c r="L4" i="29"/>
  <c r="O4" i="29" s="1"/>
  <c r="M4" i="29"/>
  <c r="C44" i="15" s="1"/>
  <c r="D44" i="15" s="1"/>
  <c r="E44" i="15" s="1"/>
  <c r="F44" i="15" s="1"/>
  <c r="I16" i="29"/>
  <c r="I7" i="29"/>
  <c r="I6" i="29"/>
  <c r="P51" i="29"/>
  <c r="E72" i="13"/>
  <c r="M65" i="29"/>
  <c r="C70" i="15" s="1"/>
  <c r="D70" i="15" s="1"/>
  <c r="E70" i="15" s="1"/>
  <c r="F70" i="15" s="1"/>
  <c r="E74" i="13"/>
  <c r="L65" i="29"/>
  <c r="I16" i="30"/>
  <c r="I7" i="30"/>
  <c r="I6" i="30"/>
  <c r="P14" i="30"/>
  <c r="Q14" i="30"/>
  <c r="G24" i="30"/>
  <c r="I70" i="30"/>
  <c r="I61" i="30"/>
  <c r="F69" i="30"/>
  <c r="Q29" i="31"/>
  <c r="O29" i="31"/>
  <c r="M68" i="31"/>
  <c r="Q73" i="15" s="1"/>
  <c r="R73" i="15" s="1"/>
  <c r="S73" i="15" s="1"/>
  <c r="T73" i="15" s="1"/>
  <c r="L68" i="31"/>
  <c r="K34" i="32"/>
  <c r="K25" i="32"/>
  <c r="K24" i="32"/>
  <c r="Q38" i="32"/>
  <c r="O38" i="32"/>
  <c r="G43" i="32"/>
  <c r="S65" i="32"/>
  <c r="E107" i="13"/>
  <c r="L65" i="32"/>
  <c r="M65" i="32"/>
  <c r="X70" i="15" s="1"/>
  <c r="Y70" i="15" s="1"/>
  <c r="Z70" i="15" s="1"/>
  <c r="AA70" i="15" s="1"/>
  <c r="U65" i="32"/>
  <c r="D107" i="13" s="1"/>
  <c r="S20" i="33"/>
  <c r="E113" i="13"/>
  <c r="M20" i="33"/>
  <c r="AE50" i="15" s="1"/>
  <c r="AF50" i="15" s="1"/>
  <c r="AG50" i="15" s="1"/>
  <c r="AH50" i="15" s="1"/>
  <c r="L20" i="33"/>
  <c r="K70" i="34"/>
  <c r="K61" i="34"/>
  <c r="I43" i="35"/>
  <c r="I52" i="35"/>
  <c r="M65" i="35"/>
  <c r="J105" i="15" s="1"/>
  <c r="K105" i="15" s="1"/>
  <c r="L105" i="15" s="1"/>
  <c r="M105" i="15" s="1"/>
  <c r="U65" i="35"/>
  <c r="D140" i="13" s="1"/>
  <c r="E140" i="13"/>
  <c r="L65" i="35"/>
  <c r="M47" i="36"/>
  <c r="Q97" i="15" s="1"/>
  <c r="R97" i="15" s="1"/>
  <c r="S97" i="15" s="1"/>
  <c r="T97" i="15" s="1"/>
  <c r="E149" i="13"/>
  <c r="P66" i="36"/>
  <c r="Q66" i="36"/>
  <c r="O66" i="36"/>
  <c r="F42" i="37"/>
  <c r="P44" i="37"/>
  <c r="M56" i="37"/>
  <c r="X101" i="15" s="1"/>
  <c r="Y101" i="15" s="1"/>
  <c r="Z101" i="15" s="1"/>
  <c r="AA101" i="15" s="1"/>
  <c r="E161" i="13"/>
  <c r="M65" i="37"/>
  <c r="X105" i="15" s="1"/>
  <c r="Y105" i="15" s="1"/>
  <c r="Z105" i="15" s="1"/>
  <c r="AA105" i="15" s="1"/>
  <c r="E162" i="13"/>
  <c r="P15" i="18"/>
  <c r="E46" i="13"/>
  <c r="J70" i="19"/>
  <c r="J61" i="19"/>
  <c r="F33" i="18"/>
  <c r="P35" i="18"/>
  <c r="K61" i="18"/>
  <c r="K70" i="18"/>
  <c r="J60" i="19"/>
  <c r="M30" i="29"/>
  <c r="C55" i="15" s="1"/>
  <c r="D55" i="15" s="1"/>
  <c r="E55" i="15" s="1"/>
  <c r="F55" i="15" s="1"/>
  <c r="L30" i="29"/>
  <c r="J70" i="29"/>
  <c r="J61" i="29"/>
  <c r="J60" i="29"/>
  <c r="J24" i="30"/>
  <c r="J34" i="30"/>
  <c r="J25" i="30"/>
  <c r="P42" i="31"/>
  <c r="T38" i="31"/>
  <c r="C93" i="13" s="1"/>
  <c r="G93" i="13" s="1"/>
  <c r="I24" i="32"/>
  <c r="I25" i="32"/>
  <c r="I34" i="32"/>
  <c r="H33" i="34"/>
  <c r="H34" i="34"/>
  <c r="L68" i="34"/>
  <c r="O68" i="34" s="1"/>
  <c r="M68" i="34"/>
  <c r="C108" i="15" s="1"/>
  <c r="D108" i="15" s="1"/>
  <c r="E108" i="15" s="1"/>
  <c r="F108" i="15" s="1"/>
  <c r="O59" i="35"/>
  <c r="Q59" i="35"/>
  <c r="G61" i="16"/>
  <c r="J25" i="32"/>
  <c r="I25" i="19"/>
  <c r="I34" i="19"/>
  <c r="G43" i="19"/>
  <c r="G52" i="19"/>
  <c r="K25" i="30"/>
  <c r="K34" i="30"/>
  <c r="K24" i="30"/>
  <c r="F33" i="31"/>
  <c r="P35" i="31"/>
  <c r="Q40" i="31"/>
  <c r="O40" i="31"/>
  <c r="P56" i="31"/>
  <c r="Q56" i="31"/>
  <c r="F69" i="32"/>
  <c r="P71" i="32"/>
  <c r="I43" i="33"/>
  <c r="I52" i="33"/>
  <c r="Q38" i="35"/>
  <c r="O38" i="35"/>
  <c r="M65" i="36"/>
  <c r="Q105" i="15" s="1"/>
  <c r="R105" i="15" s="1"/>
  <c r="S105" i="15" s="1"/>
  <c r="T105" i="15" s="1"/>
  <c r="E151" i="13"/>
  <c r="L48" i="16"/>
  <c r="U56" i="16"/>
  <c r="D29" i="13" s="1"/>
  <c r="J61" i="16"/>
  <c r="J70" i="16"/>
  <c r="O41" i="16"/>
  <c r="O65" i="16"/>
  <c r="F33" i="17"/>
  <c r="P35" i="17"/>
  <c r="L40" i="17"/>
  <c r="O40" i="17" s="1"/>
  <c r="M65" i="17"/>
  <c r="Q35" i="15" s="1"/>
  <c r="R35" i="15" s="1"/>
  <c r="S35" i="15" s="1"/>
  <c r="T35" i="15" s="1"/>
  <c r="E41" i="13"/>
  <c r="J7" i="18"/>
  <c r="J16" i="18"/>
  <c r="I34" i="18"/>
  <c r="I25" i="18"/>
  <c r="L32" i="18"/>
  <c r="Q40" i="18"/>
  <c r="G43" i="18"/>
  <c r="Q56" i="18"/>
  <c r="F61" i="18"/>
  <c r="F70" i="18"/>
  <c r="P62" i="18"/>
  <c r="U65" i="18"/>
  <c r="D52" i="13" s="1"/>
  <c r="I24" i="19"/>
  <c r="I43" i="19"/>
  <c r="I52" i="19"/>
  <c r="I42" i="19"/>
  <c r="O49" i="17"/>
  <c r="J34" i="29"/>
  <c r="M48" i="29"/>
  <c r="C63" i="15" s="1"/>
  <c r="D63" i="15" s="1"/>
  <c r="E63" i="15" s="1"/>
  <c r="F63" i="15" s="1"/>
  <c r="S56" i="29"/>
  <c r="E73" i="13"/>
  <c r="U65" i="29"/>
  <c r="D74" i="13" s="1"/>
  <c r="E78" i="13"/>
  <c r="P6" i="30"/>
  <c r="L2" i="30"/>
  <c r="S2" i="30"/>
  <c r="Q29" i="32"/>
  <c r="O29" i="32"/>
  <c r="M38" i="32"/>
  <c r="X58" i="15" s="1"/>
  <c r="Y58" i="15" s="1"/>
  <c r="Z58" i="15" s="1"/>
  <c r="AA58" i="15" s="1"/>
  <c r="E104" i="13"/>
  <c r="U38" i="32"/>
  <c r="D104" i="13" s="1"/>
  <c r="L50" i="32"/>
  <c r="I34" i="33"/>
  <c r="I25" i="33"/>
  <c r="I24" i="33"/>
  <c r="O32" i="33"/>
  <c r="Q32" i="33"/>
  <c r="Q57" i="33"/>
  <c r="O57" i="33"/>
  <c r="O20" i="31"/>
  <c r="L13" i="34"/>
  <c r="O13" i="34" s="1"/>
  <c r="U11" i="34"/>
  <c r="D123" i="13" s="1"/>
  <c r="J34" i="34"/>
  <c r="J25" i="34"/>
  <c r="J24" i="34"/>
  <c r="J24" i="35"/>
  <c r="J34" i="35"/>
  <c r="J25" i="35"/>
  <c r="I7" i="36"/>
  <c r="I16" i="36"/>
  <c r="K6" i="37"/>
  <c r="K16" i="37"/>
  <c r="K7" i="37"/>
  <c r="P32" i="37"/>
  <c r="O32" i="37"/>
  <c r="E92" i="13"/>
  <c r="J61" i="18"/>
  <c r="J61" i="30"/>
  <c r="U2" i="18"/>
  <c r="D45" i="13" s="1"/>
  <c r="E45" i="13"/>
  <c r="K24" i="18"/>
  <c r="K25" i="18"/>
  <c r="P15" i="19"/>
  <c r="E57" i="13"/>
  <c r="M11" i="19"/>
  <c r="AE11" i="15" s="1"/>
  <c r="AF11" i="15" s="1"/>
  <c r="AG11" i="15" s="1"/>
  <c r="AH11" i="15" s="1"/>
  <c r="S29" i="19"/>
  <c r="E59" i="13"/>
  <c r="F69" i="16"/>
  <c r="P71" i="16"/>
  <c r="E30" i="13"/>
  <c r="G7" i="18"/>
  <c r="G16" i="18"/>
  <c r="U29" i="18"/>
  <c r="D48" i="13" s="1"/>
  <c r="H25" i="19"/>
  <c r="H34" i="19"/>
  <c r="H24" i="19"/>
  <c r="P53" i="19"/>
  <c r="F33" i="30"/>
  <c r="P35" i="30"/>
  <c r="F16" i="33"/>
  <c r="P8" i="33"/>
  <c r="F7" i="33"/>
  <c r="H52" i="33"/>
  <c r="H43" i="33"/>
  <c r="M57" i="34"/>
  <c r="C102" i="15" s="1"/>
  <c r="D102" i="15" s="1"/>
  <c r="E102" i="15" s="1"/>
  <c r="F102" i="15" s="1"/>
  <c r="L57" i="34"/>
  <c r="F24" i="37"/>
  <c r="F25" i="37"/>
  <c r="P26" i="37"/>
  <c r="G24" i="18"/>
  <c r="G25" i="18"/>
  <c r="G34" i="18"/>
  <c r="M23" i="30"/>
  <c r="J53" i="15" s="1"/>
  <c r="K53" i="15" s="1"/>
  <c r="L53" i="15" s="1"/>
  <c r="M53" i="15" s="1"/>
  <c r="L23" i="30"/>
  <c r="O23" i="30" s="1"/>
  <c r="Q5" i="31"/>
  <c r="O5" i="31"/>
  <c r="O49" i="32"/>
  <c r="Q49" i="32"/>
  <c r="Q49" i="33"/>
  <c r="O49" i="33"/>
  <c r="M21" i="34"/>
  <c r="C86" i="15" s="1"/>
  <c r="D86" i="15" s="1"/>
  <c r="E86" i="15" s="1"/>
  <c r="F86" i="15" s="1"/>
  <c r="L21" i="34"/>
  <c r="U20" i="34"/>
  <c r="D124" i="13" s="1"/>
  <c r="H25" i="34"/>
  <c r="M32" i="35"/>
  <c r="J92" i="15" s="1"/>
  <c r="K92" i="15" s="1"/>
  <c r="L92" i="15" s="1"/>
  <c r="M92" i="15" s="1"/>
  <c r="L32" i="35"/>
  <c r="O50" i="35"/>
  <c r="Q50" i="35"/>
  <c r="G61" i="29"/>
  <c r="F70" i="3"/>
  <c r="P62" i="3"/>
  <c r="F61" i="3"/>
  <c r="K70" i="3"/>
  <c r="K61" i="3"/>
  <c r="J61" i="3"/>
  <c r="J70" i="3"/>
  <c r="F52" i="16"/>
  <c r="L56" i="16"/>
  <c r="K61" i="16"/>
  <c r="K70" i="16"/>
  <c r="L31" i="17"/>
  <c r="O31" i="17" s="1"/>
  <c r="M31" i="17"/>
  <c r="Q21" i="15" s="1"/>
  <c r="R21" i="15" s="1"/>
  <c r="S21" i="15" s="1"/>
  <c r="T21" i="15" s="1"/>
  <c r="T65" i="17"/>
  <c r="C41" i="13" s="1"/>
  <c r="G6" i="18"/>
  <c r="K16" i="18"/>
  <c r="K7" i="18"/>
  <c r="J25" i="18"/>
  <c r="J34" i="18"/>
  <c r="J24" i="18"/>
  <c r="L41" i="18"/>
  <c r="G61" i="18"/>
  <c r="G70" i="18"/>
  <c r="F69" i="18"/>
  <c r="P71" i="18"/>
  <c r="L11" i="19"/>
  <c r="O11" i="19" s="1"/>
  <c r="M29" i="19"/>
  <c r="AE19" i="15" s="1"/>
  <c r="AF19" i="15" s="1"/>
  <c r="AG19" i="15" s="1"/>
  <c r="AH19" i="15" s="1"/>
  <c r="J43" i="19"/>
  <c r="J52" i="19"/>
  <c r="I61" i="19"/>
  <c r="I70" i="19"/>
  <c r="K16" i="29"/>
  <c r="K6" i="29"/>
  <c r="F43" i="29"/>
  <c r="F52" i="29"/>
  <c r="P48" i="29"/>
  <c r="Q48" i="29"/>
  <c r="M66" i="29"/>
  <c r="C71" i="15" s="1"/>
  <c r="D71" i="15" s="1"/>
  <c r="E71" i="15" s="1"/>
  <c r="F71" i="15" s="1"/>
  <c r="M31" i="30"/>
  <c r="J56" i="15" s="1"/>
  <c r="K56" i="15" s="1"/>
  <c r="L56" i="15" s="1"/>
  <c r="M56" i="15" s="1"/>
  <c r="L31" i="30"/>
  <c r="O31" i="30" s="1"/>
  <c r="L50" i="30"/>
  <c r="O50" i="30" s="1"/>
  <c r="M50" i="30"/>
  <c r="J65" i="15" s="1"/>
  <c r="K65" i="15" s="1"/>
  <c r="L65" i="15" s="1"/>
  <c r="M65" i="15" s="1"/>
  <c r="U47" i="30"/>
  <c r="D83" i="13" s="1"/>
  <c r="T2" i="31"/>
  <c r="C89" i="13" s="1"/>
  <c r="G89" i="13" s="1"/>
  <c r="Q12" i="31"/>
  <c r="O12" i="31"/>
  <c r="J61" i="31"/>
  <c r="J70" i="31"/>
  <c r="J60" i="31"/>
  <c r="P24" i="32"/>
  <c r="E102" i="13"/>
  <c r="P62" i="32"/>
  <c r="F61" i="32"/>
  <c r="F60" i="32"/>
  <c r="F70" i="32"/>
  <c r="P17" i="33"/>
  <c r="F15" i="33"/>
  <c r="P53" i="33"/>
  <c r="F51" i="33"/>
  <c r="G16" i="34"/>
  <c r="G7" i="34"/>
  <c r="K34" i="34"/>
  <c r="T38" i="35"/>
  <c r="C137" i="13" s="1"/>
  <c r="G137" i="13" s="1"/>
  <c r="E137" i="13"/>
  <c r="L5" i="37"/>
  <c r="J24" i="37"/>
  <c r="J34" i="37"/>
  <c r="J25" i="37"/>
  <c r="E115" i="13"/>
  <c r="K25" i="19"/>
  <c r="F7" i="31"/>
  <c r="F52" i="33"/>
  <c r="K43" i="16"/>
  <c r="H61" i="16"/>
  <c r="H70" i="16"/>
  <c r="G34" i="17"/>
  <c r="K70" i="17"/>
  <c r="H7" i="18"/>
  <c r="H16" i="18"/>
  <c r="P17" i="18"/>
  <c r="S20" i="18"/>
  <c r="E47" i="13"/>
  <c r="M29" i="18"/>
  <c r="X19" i="15" s="1"/>
  <c r="Y19" i="15" s="1"/>
  <c r="Z19" i="15" s="1"/>
  <c r="AA19" i="15" s="1"/>
  <c r="E48" i="13"/>
  <c r="U38" i="18"/>
  <c r="D49" i="13" s="1"/>
  <c r="E49" i="13"/>
  <c r="H70" i="18"/>
  <c r="H61" i="18"/>
  <c r="J34" i="19"/>
  <c r="P44" i="19"/>
  <c r="F52" i="19"/>
  <c r="F43" i="19"/>
  <c r="H61" i="19"/>
  <c r="H70" i="19"/>
  <c r="J7" i="29"/>
  <c r="J16" i="29"/>
  <c r="H43" i="29"/>
  <c r="H52" i="29"/>
  <c r="F70" i="29"/>
  <c r="F61" i="29"/>
  <c r="P62" i="29"/>
  <c r="H16" i="30"/>
  <c r="H7" i="30"/>
  <c r="K61" i="30"/>
  <c r="K60" i="30"/>
  <c r="K70" i="30"/>
  <c r="P15" i="31"/>
  <c r="E90" i="13"/>
  <c r="K24" i="31"/>
  <c r="K25" i="31"/>
  <c r="K34" i="31"/>
  <c r="J34" i="32"/>
  <c r="U47" i="32"/>
  <c r="D105" i="13" s="1"/>
  <c r="E105" i="13"/>
  <c r="T47" i="32"/>
  <c r="C105" i="13" s="1"/>
  <c r="G105" i="13" s="1"/>
  <c r="F51" i="32"/>
  <c r="P53" i="32"/>
  <c r="G70" i="32"/>
  <c r="G61" i="32"/>
  <c r="G60" i="32"/>
  <c r="G7" i="33"/>
  <c r="G16" i="33"/>
  <c r="I70" i="33"/>
  <c r="I16" i="34"/>
  <c r="I7" i="34"/>
  <c r="I6" i="34"/>
  <c r="L23" i="34"/>
  <c r="O23" i="34" s="1"/>
  <c r="M23" i="34"/>
  <c r="C88" i="15" s="1"/>
  <c r="D88" i="15" s="1"/>
  <c r="E88" i="15" s="1"/>
  <c r="F88" i="15" s="1"/>
  <c r="I25" i="34"/>
  <c r="I34" i="34"/>
  <c r="K24" i="35"/>
  <c r="K25" i="35"/>
  <c r="K34" i="35"/>
  <c r="T65" i="35"/>
  <c r="C140" i="13" s="1"/>
  <c r="G140" i="13" s="1"/>
  <c r="P26" i="36"/>
  <c r="F24" i="36"/>
  <c r="M38" i="36"/>
  <c r="Q93" i="15" s="1"/>
  <c r="R93" i="15" s="1"/>
  <c r="S93" i="15" s="1"/>
  <c r="T93" i="15" s="1"/>
  <c r="E148" i="13"/>
  <c r="P48" i="36"/>
  <c r="O48" i="36"/>
  <c r="F61" i="36"/>
  <c r="P62" i="36"/>
  <c r="F70" i="36"/>
  <c r="F60" i="36"/>
  <c r="P71" i="36"/>
  <c r="J6" i="37"/>
  <c r="J16" i="37"/>
  <c r="J7" i="37"/>
  <c r="E114" i="13"/>
  <c r="G70" i="30"/>
  <c r="U2" i="29"/>
  <c r="D67" i="13" s="1"/>
  <c r="E67" i="13"/>
  <c r="M12" i="29"/>
  <c r="C47" i="15" s="1"/>
  <c r="D47" i="15" s="1"/>
  <c r="E47" i="15" s="1"/>
  <c r="F47" i="15" s="1"/>
  <c r="L12" i="29"/>
  <c r="K25" i="29"/>
  <c r="I61" i="29"/>
  <c r="I70" i="29"/>
  <c r="M29" i="30"/>
  <c r="J54" i="15" s="1"/>
  <c r="K54" i="15" s="1"/>
  <c r="L54" i="15" s="1"/>
  <c r="M54" i="15" s="1"/>
  <c r="E81" i="13"/>
  <c r="P51" i="30"/>
  <c r="E83" i="13"/>
  <c r="S56" i="30"/>
  <c r="E84" i="13"/>
  <c r="P4" i="31"/>
  <c r="Q4" i="31"/>
  <c r="G16" i="31"/>
  <c r="G6" i="31"/>
  <c r="F34" i="31"/>
  <c r="P26" i="31"/>
  <c r="F25" i="31"/>
  <c r="U29" i="31"/>
  <c r="D92" i="13" s="1"/>
  <c r="M67" i="31"/>
  <c r="Q72" i="15" s="1"/>
  <c r="R72" i="15" s="1"/>
  <c r="S72" i="15" s="1"/>
  <c r="T72" i="15" s="1"/>
  <c r="U65" i="31"/>
  <c r="D96" i="13" s="1"/>
  <c r="G16" i="32"/>
  <c r="O13" i="32"/>
  <c r="Q13" i="32"/>
  <c r="F15" i="32"/>
  <c r="P17" i="32"/>
  <c r="G52" i="32"/>
  <c r="M68" i="32"/>
  <c r="X73" i="15" s="1"/>
  <c r="Y73" i="15" s="1"/>
  <c r="Z73" i="15" s="1"/>
  <c r="AA73" i="15" s="1"/>
  <c r="L68" i="32"/>
  <c r="L5" i="33"/>
  <c r="J7" i="33"/>
  <c r="K24" i="33"/>
  <c r="K25" i="33"/>
  <c r="K34" i="33"/>
  <c r="L41" i="33"/>
  <c r="J52" i="33"/>
  <c r="J43" i="33"/>
  <c r="O56" i="33"/>
  <c r="M11" i="34"/>
  <c r="C81" i="15" s="1"/>
  <c r="D81" i="15" s="1"/>
  <c r="E81" i="15" s="1"/>
  <c r="F81" i="15" s="1"/>
  <c r="E123" i="13"/>
  <c r="L11" i="34"/>
  <c r="Q29" i="34"/>
  <c r="O29" i="34"/>
  <c r="Q65" i="34"/>
  <c r="O65" i="34"/>
  <c r="M2" i="35"/>
  <c r="J77" i="15" s="1"/>
  <c r="K77" i="15" s="1"/>
  <c r="L77" i="15" s="1"/>
  <c r="M77" i="15" s="1"/>
  <c r="E133" i="13"/>
  <c r="L2" i="35"/>
  <c r="F6" i="35"/>
  <c r="P8" i="35"/>
  <c r="L41" i="35"/>
  <c r="P3" i="36"/>
  <c r="O3" i="36"/>
  <c r="Q3" i="36"/>
  <c r="P12" i="36"/>
  <c r="Q12" i="36"/>
  <c r="P17" i="36"/>
  <c r="L21" i="36"/>
  <c r="E146" i="13"/>
  <c r="M40" i="36"/>
  <c r="Q95" i="15" s="1"/>
  <c r="R95" i="15" s="1"/>
  <c r="S95" i="15" s="1"/>
  <c r="T95" i="15" s="1"/>
  <c r="L40" i="36"/>
  <c r="O40" i="36" s="1"/>
  <c r="H42" i="36"/>
  <c r="H43" i="36"/>
  <c r="H52" i="36"/>
  <c r="I61" i="36"/>
  <c r="I70" i="36"/>
  <c r="G6" i="37"/>
  <c r="H16" i="31"/>
  <c r="S20" i="30"/>
  <c r="E80" i="13"/>
  <c r="P53" i="30"/>
  <c r="Q13" i="31"/>
  <c r="O13" i="31"/>
  <c r="G24" i="31"/>
  <c r="G34" i="31"/>
  <c r="G25" i="31"/>
  <c r="H70" i="31"/>
  <c r="H61" i="31"/>
  <c r="H43" i="32"/>
  <c r="K16" i="33"/>
  <c r="K6" i="33"/>
  <c r="K7" i="33"/>
  <c r="Q29" i="33"/>
  <c r="O29" i="33"/>
  <c r="U38" i="33"/>
  <c r="D115" i="13" s="1"/>
  <c r="K52" i="33"/>
  <c r="K43" i="33"/>
  <c r="K42" i="33"/>
  <c r="Q56" i="34"/>
  <c r="O56" i="34"/>
  <c r="M20" i="35"/>
  <c r="J85" i="15" s="1"/>
  <c r="K85" i="15" s="1"/>
  <c r="L85" i="15" s="1"/>
  <c r="M85" i="15" s="1"/>
  <c r="E135" i="13"/>
  <c r="U20" i="35"/>
  <c r="D135" i="13" s="1"/>
  <c r="G24" i="35"/>
  <c r="G34" i="35"/>
  <c r="G25" i="35"/>
  <c r="Q56" i="35"/>
  <c r="O56" i="35"/>
  <c r="K61" i="35"/>
  <c r="K70" i="35"/>
  <c r="F69" i="35"/>
  <c r="P71" i="35"/>
  <c r="M22" i="36"/>
  <c r="Q87" i="15" s="1"/>
  <c r="R87" i="15" s="1"/>
  <c r="S87" i="15" s="1"/>
  <c r="T87" i="15" s="1"/>
  <c r="L22" i="36"/>
  <c r="O22" i="36" s="1"/>
  <c r="F33" i="37"/>
  <c r="P35" i="37"/>
  <c r="F43" i="37"/>
  <c r="F60" i="37"/>
  <c r="P62" i="37"/>
  <c r="F70" i="37"/>
  <c r="K16" i="30"/>
  <c r="J16" i="33"/>
  <c r="G34" i="19"/>
  <c r="G25" i="19"/>
  <c r="P35" i="19"/>
  <c r="S38" i="19"/>
  <c r="K52" i="19"/>
  <c r="K43" i="19"/>
  <c r="G16" i="29"/>
  <c r="G7" i="29"/>
  <c r="P35" i="29"/>
  <c r="K42" i="29"/>
  <c r="L68" i="29"/>
  <c r="O68" i="29" s="1"/>
  <c r="M68" i="29"/>
  <c r="C73" i="15" s="1"/>
  <c r="D73" i="15" s="1"/>
  <c r="E73" i="15" s="1"/>
  <c r="F73" i="15" s="1"/>
  <c r="P15" i="30"/>
  <c r="E79" i="13"/>
  <c r="P26" i="30"/>
  <c r="F34" i="30"/>
  <c r="M58" i="30"/>
  <c r="J68" i="15" s="1"/>
  <c r="K68" i="15" s="1"/>
  <c r="L68" i="15" s="1"/>
  <c r="M68" i="15" s="1"/>
  <c r="L58" i="30"/>
  <c r="H70" i="30"/>
  <c r="H61" i="30"/>
  <c r="I7" i="31"/>
  <c r="I16" i="31"/>
  <c r="H24" i="31"/>
  <c r="H34" i="31"/>
  <c r="H25" i="31"/>
  <c r="M57" i="31"/>
  <c r="Q67" i="15" s="1"/>
  <c r="R67" i="15" s="1"/>
  <c r="S67" i="15" s="1"/>
  <c r="T67" i="15" s="1"/>
  <c r="L57" i="31"/>
  <c r="I61" i="31"/>
  <c r="I70" i="31"/>
  <c r="M30" i="32"/>
  <c r="X55" i="15" s="1"/>
  <c r="Y55" i="15" s="1"/>
  <c r="Z55" i="15" s="1"/>
  <c r="AA55" i="15" s="1"/>
  <c r="L30" i="32"/>
  <c r="H33" i="32"/>
  <c r="H25" i="32"/>
  <c r="I52" i="32"/>
  <c r="I43" i="32"/>
  <c r="I42" i="32"/>
  <c r="U2" i="33"/>
  <c r="D111" i="13" s="1"/>
  <c r="E111" i="13"/>
  <c r="P15" i="33"/>
  <c r="E112" i="13"/>
  <c r="T38" i="33"/>
  <c r="C115" i="13" s="1"/>
  <c r="G115" i="13" s="1"/>
  <c r="P51" i="33"/>
  <c r="O4" i="31"/>
  <c r="M12" i="34"/>
  <c r="C82" i="15" s="1"/>
  <c r="D82" i="15" s="1"/>
  <c r="E82" i="15" s="1"/>
  <c r="F82" i="15" s="1"/>
  <c r="L12" i="34"/>
  <c r="F34" i="34"/>
  <c r="P26" i="34"/>
  <c r="F25" i="34"/>
  <c r="S29" i="34"/>
  <c r="E125" i="13"/>
  <c r="U29" i="34"/>
  <c r="D125" i="13" s="1"/>
  <c r="S47" i="34"/>
  <c r="E127" i="13"/>
  <c r="M47" i="34"/>
  <c r="C97" i="15" s="1"/>
  <c r="D97" i="15" s="1"/>
  <c r="E97" i="15" s="1"/>
  <c r="F97" i="15" s="1"/>
  <c r="L47" i="34"/>
  <c r="P62" i="34"/>
  <c r="F61" i="34"/>
  <c r="F70" i="34"/>
  <c r="P71" i="34"/>
  <c r="F69" i="34"/>
  <c r="H34" i="35"/>
  <c r="H25" i="35"/>
  <c r="M47" i="35"/>
  <c r="J97" i="15" s="1"/>
  <c r="K97" i="15" s="1"/>
  <c r="L97" i="15" s="1"/>
  <c r="M97" i="15" s="1"/>
  <c r="E138" i="13"/>
  <c r="L47" i="35"/>
  <c r="M56" i="35"/>
  <c r="J101" i="15" s="1"/>
  <c r="K101" i="15" s="1"/>
  <c r="L101" i="15" s="1"/>
  <c r="M101" i="15" s="1"/>
  <c r="E139" i="13"/>
  <c r="O58" i="37"/>
  <c r="E70" i="13"/>
  <c r="M68" i="35"/>
  <c r="J108" i="15" s="1"/>
  <c r="K108" i="15" s="1"/>
  <c r="L108" i="15" s="1"/>
  <c r="M108" i="15" s="1"/>
  <c r="L68" i="35"/>
  <c r="J7" i="36"/>
  <c r="J16" i="36"/>
  <c r="I43" i="36"/>
  <c r="I52" i="36"/>
  <c r="M4" i="37"/>
  <c r="X79" i="15" s="1"/>
  <c r="Y79" i="15" s="1"/>
  <c r="Z79" i="15" s="1"/>
  <c r="AA79" i="15" s="1"/>
  <c r="L4" i="37"/>
  <c r="H16" i="37"/>
  <c r="K34" i="37"/>
  <c r="K24" i="37"/>
  <c r="K25" i="37"/>
  <c r="J60" i="37"/>
  <c r="J61" i="37"/>
  <c r="J70" i="37"/>
  <c r="E96" i="13"/>
  <c r="P8" i="34"/>
  <c r="F16" i="34"/>
  <c r="F7" i="34"/>
  <c r="P17" i="34"/>
  <c r="F15" i="34"/>
  <c r="S20" i="34"/>
  <c r="K24" i="34"/>
  <c r="K25" i="34"/>
  <c r="H43" i="34"/>
  <c r="M56" i="34"/>
  <c r="C101" i="15" s="1"/>
  <c r="D101" i="15" s="1"/>
  <c r="E101" i="15" s="1"/>
  <c r="F101" i="15" s="1"/>
  <c r="E128" i="13"/>
  <c r="S65" i="34"/>
  <c r="M65" i="34"/>
  <c r="C105" i="15" s="1"/>
  <c r="D105" i="15" s="1"/>
  <c r="E105" i="15" s="1"/>
  <c r="F105" i="15" s="1"/>
  <c r="E129" i="13"/>
  <c r="I34" i="35"/>
  <c r="I25" i="35"/>
  <c r="J42" i="35"/>
  <c r="J52" i="35"/>
  <c r="J43" i="35"/>
  <c r="K7" i="36"/>
  <c r="K16" i="36"/>
  <c r="J43" i="36"/>
  <c r="J52" i="36"/>
  <c r="I6" i="37"/>
  <c r="I16" i="37"/>
  <c r="I7" i="37"/>
  <c r="K70" i="37"/>
  <c r="K61" i="37"/>
  <c r="I34" i="31"/>
  <c r="I7" i="33"/>
  <c r="H7" i="37"/>
  <c r="G34" i="29"/>
  <c r="L41" i="29"/>
  <c r="I52" i="29"/>
  <c r="I43" i="29"/>
  <c r="L49" i="29"/>
  <c r="P53" i="29"/>
  <c r="P52" i="29" s="1"/>
  <c r="L57" i="29"/>
  <c r="P57" i="29" s="1"/>
  <c r="K61" i="29"/>
  <c r="P71" i="29"/>
  <c r="L3" i="30"/>
  <c r="O3" i="30" s="1"/>
  <c r="J7" i="30"/>
  <c r="J16" i="30"/>
  <c r="H25" i="30"/>
  <c r="H34" i="30"/>
  <c r="H43" i="30"/>
  <c r="J16" i="31"/>
  <c r="J7" i="31"/>
  <c r="F25" i="32"/>
  <c r="F34" i="32"/>
  <c r="P26" i="32"/>
  <c r="S29" i="32"/>
  <c r="E103" i="13"/>
  <c r="P35" i="32"/>
  <c r="K70" i="32"/>
  <c r="H7" i="33"/>
  <c r="H16" i="33"/>
  <c r="L13" i="33"/>
  <c r="L21" i="33"/>
  <c r="G24" i="33"/>
  <c r="G34" i="33"/>
  <c r="G25" i="33"/>
  <c r="J16" i="34"/>
  <c r="J7" i="34"/>
  <c r="L30" i="34"/>
  <c r="P35" i="34"/>
  <c r="M59" i="34"/>
  <c r="C104" i="15" s="1"/>
  <c r="D104" i="15" s="1"/>
  <c r="E104" i="15" s="1"/>
  <c r="F104" i="15" s="1"/>
  <c r="I70" i="34"/>
  <c r="I61" i="34"/>
  <c r="I24" i="35"/>
  <c r="M29" i="35"/>
  <c r="J89" i="15" s="1"/>
  <c r="K89" i="15" s="1"/>
  <c r="L89" i="15" s="1"/>
  <c r="M89" i="15" s="1"/>
  <c r="E136" i="13"/>
  <c r="U29" i="35"/>
  <c r="D136" i="13" s="1"/>
  <c r="F33" i="35"/>
  <c r="P35" i="35"/>
  <c r="U38" i="35"/>
  <c r="D137" i="13" s="1"/>
  <c r="F42" i="35"/>
  <c r="F43" i="35"/>
  <c r="F60" i="35"/>
  <c r="F61" i="35"/>
  <c r="F70" i="35"/>
  <c r="P62" i="35"/>
  <c r="F34" i="36"/>
  <c r="P53" i="36"/>
  <c r="P43" i="36" s="1"/>
  <c r="P57" i="36"/>
  <c r="O57" i="36"/>
  <c r="G70" i="36"/>
  <c r="G61" i="36"/>
  <c r="G60" i="36"/>
  <c r="H6" i="37"/>
  <c r="M22" i="37"/>
  <c r="X87" i="15" s="1"/>
  <c r="Y87" i="15" s="1"/>
  <c r="Z87" i="15" s="1"/>
  <c r="AA87" i="15" s="1"/>
  <c r="H34" i="37"/>
  <c r="H25" i="37"/>
  <c r="G52" i="37"/>
  <c r="K70" i="29"/>
  <c r="F7" i="29"/>
  <c r="F16" i="29"/>
  <c r="P8" i="29"/>
  <c r="U38" i="29"/>
  <c r="D71" i="13" s="1"/>
  <c r="J43" i="29"/>
  <c r="J52" i="29"/>
  <c r="K7" i="30"/>
  <c r="I24" i="30"/>
  <c r="I34" i="30"/>
  <c r="I25" i="30"/>
  <c r="I52" i="30"/>
  <c r="F61" i="30"/>
  <c r="F70" i="30"/>
  <c r="P62" i="30"/>
  <c r="U2" i="31"/>
  <c r="D89" i="13" s="1"/>
  <c r="E89" i="13"/>
  <c r="K7" i="31"/>
  <c r="J25" i="31"/>
  <c r="J24" i="31"/>
  <c r="F43" i="31"/>
  <c r="S56" i="31"/>
  <c r="E95" i="13"/>
  <c r="P62" i="31"/>
  <c r="K7" i="32"/>
  <c r="G34" i="32"/>
  <c r="G25" i="32"/>
  <c r="F43" i="32"/>
  <c r="H24" i="33"/>
  <c r="H25" i="33"/>
  <c r="P44" i="33"/>
  <c r="F43" i="33"/>
  <c r="S56" i="33"/>
  <c r="E117" i="13"/>
  <c r="M56" i="33"/>
  <c r="AE66" i="15" s="1"/>
  <c r="AF66" i="15" s="1"/>
  <c r="AG66" i="15" s="1"/>
  <c r="AH66" i="15" s="1"/>
  <c r="P62" i="33"/>
  <c r="F6" i="34"/>
  <c r="J61" i="34"/>
  <c r="J70" i="34"/>
  <c r="J60" i="34"/>
  <c r="G43" i="35"/>
  <c r="G52" i="35"/>
  <c r="M4" i="36"/>
  <c r="Q79" i="15" s="1"/>
  <c r="R79" i="15" s="1"/>
  <c r="S79" i="15" s="1"/>
  <c r="T79" i="15" s="1"/>
  <c r="L4" i="36"/>
  <c r="O4" i="36" s="1"/>
  <c r="H6" i="36"/>
  <c r="H7" i="36"/>
  <c r="H16" i="36"/>
  <c r="G25" i="36"/>
  <c r="H60" i="36"/>
  <c r="H70" i="36"/>
  <c r="H61" i="36"/>
  <c r="S2" i="37"/>
  <c r="E155" i="13"/>
  <c r="I25" i="37"/>
  <c r="I24" i="37"/>
  <c r="E124" i="13"/>
  <c r="K16" i="31"/>
  <c r="F7" i="37"/>
  <c r="I70" i="35"/>
  <c r="I61" i="35"/>
  <c r="F16" i="36"/>
  <c r="F7" i="36"/>
  <c r="P8" i="36"/>
  <c r="F52" i="36"/>
  <c r="F43" i="36"/>
  <c r="M56" i="36"/>
  <c r="Q101" i="15" s="1"/>
  <c r="R101" i="15" s="1"/>
  <c r="S101" i="15" s="1"/>
  <c r="T101" i="15" s="1"/>
  <c r="E150" i="13"/>
  <c r="J61" i="36"/>
  <c r="S11" i="37"/>
  <c r="E156" i="13"/>
  <c r="M29" i="37"/>
  <c r="X89" i="15" s="1"/>
  <c r="Y89" i="15" s="1"/>
  <c r="Z89" i="15" s="1"/>
  <c r="AA89" i="15" s="1"/>
  <c r="E158" i="13"/>
  <c r="H52" i="37"/>
  <c r="G61" i="37"/>
  <c r="G70" i="37"/>
  <c r="F69" i="37"/>
  <c r="P71" i="37"/>
  <c r="E157" i="13"/>
  <c r="J70" i="35"/>
  <c r="H7" i="31"/>
  <c r="P17" i="31"/>
  <c r="S20" i="31"/>
  <c r="E91" i="13"/>
  <c r="U38" i="31"/>
  <c r="D93" i="13" s="1"/>
  <c r="E93" i="13"/>
  <c r="G61" i="31"/>
  <c r="G70" i="31"/>
  <c r="F69" i="31"/>
  <c r="P71" i="31"/>
  <c r="U11" i="32"/>
  <c r="D101" i="13" s="1"/>
  <c r="H24" i="32"/>
  <c r="H34" i="32"/>
  <c r="P44" i="32"/>
  <c r="F52" i="32"/>
  <c r="P60" i="32"/>
  <c r="E106" i="13"/>
  <c r="J61" i="32"/>
  <c r="J34" i="33"/>
  <c r="J25" i="33"/>
  <c r="G43" i="33"/>
  <c r="G52" i="33"/>
  <c r="G24" i="34"/>
  <c r="G34" i="34"/>
  <c r="G25" i="34"/>
  <c r="J52" i="34"/>
  <c r="F24" i="35"/>
  <c r="F34" i="35"/>
  <c r="G7" i="36"/>
  <c r="I25" i="36"/>
  <c r="G52" i="36"/>
  <c r="K61" i="36"/>
  <c r="K70" i="36"/>
  <c r="F6" i="37"/>
  <c r="F16" i="37"/>
  <c r="P8" i="37"/>
  <c r="M38" i="37"/>
  <c r="X93" i="15" s="1"/>
  <c r="Y93" i="15" s="1"/>
  <c r="Z93" i="15" s="1"/>
  <c r="AA93" i="15" s="1"/>
  <c r="E159" i="13"/>
  <c r="H70" i="37"/>
  <c r="H61" i="37"/>
  <c r="P26" i="35"/>
  <c r="G16" i="36"/>
  <c r="K43" i="35"/>
  <c r="J61" i="35"/>
  <c r="J70" i="36"/>
  <c r="L20" i="17"/>
  <c r="M20" i="17" s="1"/>
  <c r="Q15" i="15" s="1"/>
  <c r="R15" i="15" s="1"/>
  <c r="S15" i="15" s="1"/>
  <c r="T15" i="15" s="1"/>
  <c r="H25" i="17"/>
  <c r="F34" i="17"/>
  <c r="K25" i="17"/>
  <c r="P26" i="17"/>
  <c r="P25" i="17" s="1"/>
  <c r="J25" i="17"/>
  <c r="I25" i="17"/>
  <c r="H34" i="17"/>
  <c r="G25" i="17"/>
  <c r="E36" i="13"/>
  <c r="L21" i="17"/>
  <c r="M21" i="17" s="1"/>
  <c r="Q16" i="15" s="1"/>
  <c r="R16" i="15" s="1"/>
  <c r="S16" i="15" s="1"/>
  <c r="T16" i="15" s="1"/>
  <c r="E38" i="13"/>
  <c r="M39" i="17"/>
  <c r="Q24" i="15" s="1"/>
  <c r="R24" i="15" s="1"/>
  <c r="S24" i="15" s="1"/>
  <c r="T24" i="15" s="1"/>
  <c r="P44" i="17"/>
  <c r="E39" i="13"/>
  <c r="P53" i="17"/>
  <c r="L48" i="17"/>
  <c r="L4" i="17"/>
  <c r="M4" i="17" s="1"/>
  <c r="Q9" i="15" s="1"/>
  <c r="R9" i="15" s="1"/>
  <c r="S9" i="15" s="1"/>
  <c r="T9" i="15" s="1"/>
  <c r="P8" i="17"/>
  <c r="E34" i="13"/>
  <c r="M12" i="17"/>
  <c r="Q12" i="15" s="1"/>
  <c r="R12" i="15" s="1"/>
  <c r="S12" i="15" s="1"/>
  <c r="T12" i="15" s="1"/>
  <c r="E35" i="13"/>
  <c r="M13" i="17"/>
  <c r="Q13" i="15" s="1"/>
  <c r="R13" i="15" s="1"/>
  <c r="S13" i="15" s="1"/>
  <c r="T13" i="15" s="1"/>
  <c r="P17" i="17"/>
  <c r="K52" i="16"/>
  <c r="J52" i="16"/>
  <c r="H43" i="16"/>
  <c r="L40" i="16"/>
  <c r="M40" i="16" s="1"/>
  <c r="J25" i="15" s="1"/>
  <c r="K25" i="15" s="1"/>
  <c r="L25" i="15" s="1"/>
  <c r="M25" i="15" s="1"/>
  <c r="F43" i="16"/>
  <c r="I52" i="16"/>
  <c r="E27" i="13"/>
  <c r="P44" i="16"/>
  <c r="P52" i="16" s="1"/>
  <c r="E26" i="13"/>
  <c r="L29" i="16"/>
  <c r="P35" i="16"/>
  <c r="L21" i="16"/>
  <c r="M21" i="16" s="1"/>
  <c r="J16" i="15" s="1"/>
  <c r="K16" i="15" s="1"/>
  <c r="L16" i="15" s="1"/>
  <c r="M16" i="15" s="1"/>
  <c r="E25" i="13"/>
  <c r="P26" i="16"/>
  <c r="L20" i="16"/>
  <c r="M20" i="16" s="1"/>
  <c r="J15" i="15" s="1"/>
  <c r="K15" i="15" s="1"/>
  <c r="L15" i="15" s="1"/>
  <c r="M15" i="15" s="1"/>
  <c r="P8" i="16"/>
  <c r="P44" i="3"/>
  <c r="P53" i="3"/>
  <c r="P35" i="3"/>
  <c r="K43" i="37"/>
  <c r="M50" i="37"/>
  <c r="X100" i="15" s="1"/>
  <c r="Y100" i="15" s="1"/>
  <c r="Z100" i="15" s="1"/>
  <c r="AA100" i="15" s="1"/>
  <c r="L50" i="37"/>
  <c r="M49" i="37"/>
  <c r="X99" i="15" s="1"/>
  <c r="Y99" i="15" s="1"/>
  <c r="Z99" i="15" s="1"/>
  <c r="AA99" i="15" s="1"/>
  <c r="G43" i="37"/>
  <c r="E160" i="13"/>
  <c r="F52" i="37"/>
  <c r="J43" i="37"/>
  <c r="J52" i="37"/>
  <c r="I43" i="37"/>
  <c r="I52" i="37"/>
  <c r="P53" i="37"/>
  <c r="H43" i="37"/>
  <c r="G34" i="36"/>
  <c r="L31" i="36"/>
  <c r="M31" i="36" s="1"/>
  <c r="Q91" i="15" s="1"/>
  <c r="R91" i="15" s="1"/>
  <c r="S91" i="15" s="1"/>
  <c r="T91" i="15" s="1"/>
  <c r="K25" i="36"/>
  <c r="J25" i="36"/>
  <c r="H25" i="36"/>
  <c r="M30" i="36"/>
  <c r="Q90" i="15" s="1"/>
  <c r="R90" i="15" s="1"/>
  <c r="S90" i="15" s="1"/>
  <c r="T90" i="15" s="1"/>
  <c r="J34" i="36"/>
  <c r="I34" i="36"/>
  <c r="H34" i="36"/>
  <c r="P35" i="36"/>
  <c r="F25" i="36"/>
  <c r="E147" i="13"/>
  <c r="M14" i="35"/>
  <c r="J84" i="15" s="1"/>
  <c r="K84" i="15" s="1"/>
  <c r="L84" i="15" s="1"/>
  <c r="M84" i="15" s="1"/>
  <c r="E134" i="13"/>
  <c r="K16" i="35"/>
  <c r="K7" i="35"/>
  <c r="J7" i="35"/>
  <c r="L11" i="35"/>
  <c r="J16" i="35"/>
  <c r="I7" i="35"/>
  <c r="H16" i="35"/>
  <c r="P17" i="35"/>
  <c r="P7" i="35" s="1"/>
  <c r="G16" i="35"/>
  <c r="G7" i="35"/>
  <c r="M11" i="35"/>
  <c r="J81" i="15" s="1"/>
  <c r="K81" i="15" s="1"/>
  <c r="L81" i="15" s="1"/>
  <c r="M81" i="15" s="1"/>
  <c r="F7" i="35"/>
  <c r="F16" i="35"/>
  <c r="M41" i="34"/>
  <c r="C96" i="15" s="1"/>
  <c r="D96" i="15" s="1"/>
  <c r="E96" i="15" s="1"/>
  <c r="F96" i="15" s="1"/>
  <c r="I43" i="34"/>
  <c r="E126" i="13"/>
  <c r="L39" i="34"/>
  <c r="M39" i="34" s="1"/>
  <c r="C94" i="15" s="1"/>
  <c r="D94" i="15" s="1"/>
  <c r="E94" i="15" s="1"/>
  <c r="F94" i="15" s="1"/>
  <c r="K43" i="34"/>
  <c r="J43" i="34"/>
  <c r="H52" i="34"/>
  <c r="G52" i="34"/>
  <c r="L38" i="34"/>
  <c r="P44" i="34"/>
  <c r="F43" i="34"/>
  <c r="J70" i="33"/>
  <c r="G70" i="33"/>
  <c r="E118" i="13"/>
  <c r="F61" i="33"/>
  <c r="K70" i="33"/>
  <c r="K61" i="33"/>
  <c r="J61" i="33"/>
  <c r="I61" i="33"/>
  <c r="H61" i="33"/>
  <c r="P71" i="33"/>
  <c r="P61" i="33" s="1"/>
  <c r="G61" i="33"/>
  <c r="L65" i="33"/>
  <c r="M65" i="33" s="1"/>
  <c r="AE70" i="15" s="1"/>
  <c r="AF70" i="15" s="1"/>
  <c r="AG70" i="15" s="1"/>
  <c r="AH70" i="15" s="1"/>
  <c r="F70" i="33"/>
  <c r="M5" i="32"/>
  <c r="X45" i="15" s="1"/>
  <c r="Y45" i="15" s="1"/>
  <c r="Z45" i="15" s="1"/>
  <c r="AA45" i="15" s="1"/>
  <c r="I7" i="32"/>
  <c r="J16" i="32"/>
  <c r="K16" i="32"/>
  <c r="P8" i="32"/>
  <c r="H16" i="32"/>
  <c r="H7" i="32"/>
  <c r="G7" i="32"/>
  <c r="E100" i="13"/>
  <c r="F16" i="32"/>
  <c r="F7" i="32"/>
  <c r="L2" i="32"/>
  <c r="L49" i="31"/>
  <c r="M49" i="31" s="1"/>
  <c r="Q64" i="15" s="1"/>
  <c r="R64" i="15" s="1"/>
  <c r="S64" i="15" s="1"/>
  <c r="T64" i="15" s="1"/>
  <c r="J43" i="31"/>
  <c r="L48" i="31"/>
  <c r="M48" i="31" s="1"/>
  <c r="Q63" i="15" s="1"/>
  <c r="R63" i="15" s="1"/>
  <c r="S63" i="15" s="1"/>
  <c r="T63" i="15" s="1"/>
  <c r="K43" i="31"/>
  <c r="I43" i="31"/>
  <c r="I52" i="31"/>
  <c r="H43" i="31"/>
  <c r="H52" i="31"/>
  <c r="G52" i="31"/>
  <c r="E94" i="13"/>
  <c r="F52" i="31"/>
  <c r="P53" i="31"/>
  <c r="H52" i="30"/>
  <c r="E82" i="13"/>
  <c r="M39" i="30"/>
  <c r="J59" i="15" s="1"/>
  <c r="K59" i="15" s="1"/>
  <c r="L59" i="15" s="1"/>
  <c r="M59" i="15" s="1"/>
  <c r="K43" i="30"/>
  <c r="J43" i="30"/>
  <c r="I43" i="30"/>
  <c r="L38" i="30"/>
  <c r="G52" i="30"/>
  <c r="F52" i="30"/>
  <c r="P44" i="30"/>
  <c r="M22" i="29"/>
  <c r="C52" i="15" s="1"/>
  <c r="D52" i="15" s="1"/>
  <c r="E52" i="15" s="1"/>
  <c r="F52" i="15" s="1"/>
  <c r="J25" i="29"/>
  <c r="G25" i="29"/>
  <c r="E69" i="13"/>
  <c r="L21" i="29"/>
  <c r="M21" i="29" s="1"/>
  <c r="C51" i="15" s="1"/>
  <c r="D51" i="15" s="1"/>
  <c r="E51" i="15" s="1"/>
  <c r="F51" i="15" s="1"/>
  <c r="K34" i="29"/>
  <c r="I25" i="29"/>
  <c r="H34" i="29"/>
  <c r="H25" i="29"/>
  <c r="F34" i="29"/>
  <c r="P26" i="29"/>
  <c r="L20" i="29"/>
  <c r="M20" i="29" s="1"/>
  <c r="C50" i="15" s="1"/>
  <c r="D50" i="15" s="1"/>
  <c r="E50" i="15" s="1"/>
  <c r="F50" i="15" s="1"/>
  <c r="J7" i="19"/>
  <c r="L3" i="19"/>
  <c r="M3" i="19" s="1"/>
  <c r="AE8" i="15" s="1"/>
  <c r="AF8" i="15" s="1"/>
  <c r="AG8" i="15" s="1"/>
  <c r="AH8" i="15" s="1"/>
  <c r="K7" i="19"/>
  <c r="I16" i="19"/>
  <c r="H7" i="19"/>
  <c r="G16" i="19"/>
  <c r="P8" i="19"/>
  <c r="F7" i="19"/>
  <c r="E56" i="13"/>
  <c r="L49" i="18"/>
  <c r="M49" i="18" s="1"/>
  <c r="X29" i="15" s="1"/>
  <c r="Y29" i="15" s="1"/>
  <c r="Z29" i="15" s="1"/>
  <c r="AA29" i="15" s="1"/>
  <c r="K43" i="18"/>
  <c r="K52" i="18"/>
  <c r="J52" i="18"/>
  <c r="I52" i="18"/>
  <c r="L48" i="18"/>
  <c r="M48" i="18" s="1"/>
  <c r="X28" i="15" s="1"/>
  <c r="Y28" i="15" s="1"/>
  <c r="Z28" i="15" s="1"/>
  <c r="AA28" i="15" s="1"/>
  <c r="E50" i="13"/>
  <c r="I43" i="18"/>
  <c r="H43" i="18"/>
  <c r="H52" i="18"/>
  <c r="P53" i="18"/>
  <c r="P43" i="18" s="1"/>
  <c r="G52" i="18"/>
  <c r="F43" i="18"/>
  <c r="F52" i="18"/>
  <c r="M59" i="17"/>
  <c r="Q34" i="15" s="1"/>
  <c r="R34" i="15" s="1"/>
  <c r="S34" i="15" s="1"/>
  <c r="T34" i="15" s="1"/>
  <c r="K61" i="17"/>
  <c r="J61" i="17"/>
  <c r="H70" i="17"/>
  <c r="L57" i="17"/>
  <c r="M57" i="17" s="1"/>
  <c r="Q32" i="15" s="1"/>
  <c r="R32" i="15" s="1"/>
  <c r="S32" i="15" s="1"/>
  <c r="T32" i="15" s="1"/>
  <c r="I61" i="17"/>
  <c r="G70" i="17"/>
  <c r="F70" i="17"/>
  <c r="M56" i="17"/>
  <c r="Q31" i="15" s="1"/>
  <c r="R31" i="15" s="1"/>
  <c r="S31" i="15" s="1"/>
  <c r="T31" i="15" s="1"/>
  <c r="E40" i="13"/>
  <c r="P62" i="17"/>
  <c r="M13" i="16"/>
  <c r="J13" i="15" s="1"/>
  <c r="K13" i="15" s="1"/>
  <c r="L13" i="15" s="1"/>
  <c r="M13" i="15" s="1"/>
  <c r="L12" i="16"/>
  <c r="E24" i="13"/>
  <c r="P17" i="16"/>
  <c r="P17" i="3"/>
  <c r="P26" i="3"/>
  <c r="P8" i="3"/>
  <c r="E14" i="13"/>
  <c r="E12" i="13"/>
  <c r="E17" i="13"/>
  <c r="E16" i="13"/>
  <c r="E15" i="13"/>
  <c r="E13" i="13"/>
  <c r="P67" i="37"/>
  <c r="Q67" i="37"/>
  <c r="P12" i="37"/>
  <c r="Q12" i="37"/>
  <c r="Q22" i="37"/>
  <c r="P22" i="37"/>
  <c r="P57" i="37"/>
  <c r="Q57" i="37"/>
  <c r="P66" i="37"/>
  <c r="Q66" i="37"/>
  <c r="P21" i="37"/>
  <c r="Q21" i="37"/>
  <c r="P39" i="37"/>
  <c r="Q39" i="37"/>
  <c r="P3" i="37"/>
  <c r="Q3" i="37"/>
  <c r="P13" i="37"/>
  <c r="Q13" i="37"/>
  <c r="P30" i="37"/>
  <c r="Q30" i="37"/>
  <c r="P23" i="37"/>
  <c r="P24" i="37"/>
  <c r="T29" i="37"/>
  <c r="C158" i="13" s="1"/>
  <c r="G158" i="13" s="1"/>
  <c r="T38" i="37"/>
  <c r="C159" i="13" s="1"/>
  <c r="G159" i="13" s="1"/>
  <c r="P41" i="37"/>
  <c r="P42" i="37"/>
  <c r="P59" i="37"/>
  <c r="P60" i="37"/>
  <c r="P68" i="37"/>
  <c r="P69" i="37"/>
  <c r="L2" i="37"/>
  <c r="O2" i="37" s="1"/>
  <c r="U2" i="37"/>
  <c r="D155" i="13" s="1"/>
  <c r="Q5" i="37"/>
  <c r="L11" i="37"/>
  <c r="O11" i="37" s="1"/>
  <c r="U11" i="37"/>
  <c r="D156" i="13" s="1"/>
  <c r="Q14" i="37"/>
  <c r="L20" i="37"/>
  <c r="O20" i="37" s="1"/>
  <c r="U20" i="37"/>
  <c r="D157" i="13" s="1"/>
  <c r="Q23" i="37"/>
  <c r="L29" i="37"/>
  <c r="O29" i="37" s="1"/>
  <c r="U29" i="37"/>
  <c r="D158" i="13" s="1"/>
  <c r="Q32" i="37"/>
  <c r="L38" i="37"/>
  <c r="O38" i="37" s="1"/>
  <c r="U38" i="37"/>
  <c r="D159" i="13" s="1"/>
  <c r="Q41" i="37"/>
  <c r="L47" i="37"/>
  <c r="L56" i="37"/>
  <c r="O56" i="37" s="1"/>
  <c r="U56" i="37"/>
  <c r="D161" i="13" s="1"/>
  <c r="Q59" i="37"/>
  <c r="L65" i="37"/>
  <c r="O65" i="37" s="1"/>
  <c r="U65" i="37"/>
  <c r="D162" i="13" s="1"/>
  <c r="Q68" i="37"/>
  <c r="T11" i="37"/>
  <c r="C156" i="13" s="1"/>
  <c r="G156" i="13" s="1"/>
  <c r="P33" i="37"/>
  <c r="M3" i="37"/>
  <c r="X78" i="15" s="1"/>
  <c r="Y78" i="15" s="1"/>
  <c r="Z78" i="15" s="1"/>
  <c r="AA78" i="15" s="1"/>
  <c r="M12" i="37"/>
  <c r="X82" i="15" s="1"/>
  <c r="Y82" i="15" s="1"/>
  <c r="Z82" i="15" s="1"/>
  <c r="AA82" i="15" s="1"/>
  <c r="S20" i="37"/>
  <c r="M21" i="37"/>
  <c r="X86" i="15" s="1"/>
  <c r="Y86" i="15" s="1"/>
  <c r="Z86" i="15" s="1"/>
  <c r="AA86" i="15" s="1"/>
  <c r="S29" i="37"/>
  <c r="M30" i="37"/>
  <c r="X90" i="15" s="1"/>
  <c r="Y90" i="15" s="1"/>
  <c r="Z90" i="15" s="1"/>
  <c r="AA90" i="15" s="1"/>
  <c r="P31" i="37"/>
  <c r="S38" i="37"/>
  <c r="M39" i="37"/>
  <c r="X94" i="15" s="1"/>
  <c r="Y94" i="15" s="1"/>
  <c r="Z94" i="15" s="1"/>
  <c r="AA94" i="15" s="1"/>
  <c r="P40" i="37"/>
  <c r="M48" i="37"/>
  <c r="X98" i="15" s="1"/>
  <c r="Y98" i="15" s="1"/>
  <c r="Z98" i="15" s="1"/>
  <c r="AA98" i="15" s="1"/>
  <c r="O48" i="37" s="1"/>
  <c r="S56" i="37"/>
  <c r="M57" i="37"/>
  <c r="X102" i="15" s="1"/>
  <c r="Y102" i="15" s="1"/>
  <c r="Z102" i="15" s="1"/>
  <c r="AA102" i="15" s="1"/>
  <c r="P58" i="37"/>
  <c r="S65" i="37"/>
  <c r="M66" i="37"/>
  <c r="X106" i="15" s="1"/>
  <c r="Y106" i="15" s="1"/>
  <c r="Z106" i="15" s="1"/>
  <c r="AA106" i="15" s="1"/>
  <c r="T2" i="37"/>
  <c r="C155" i="13" s="1"/>
  <c r="G155" i="13" s="1"/>
  <c r="P6" i="37"/>
  <c r="P15" i="37"/>
  <c r="T20" i="37"/>
  <c r="C157" i="13" s="1"/>
  <c r="G157" i="13" s="1"/>
  <c r="T56" i="37"/>
  <c r="C161" i="13" s="1"/>
  <c r="G161" i="13" s="1"/>
  <c r="T65" i="37"/>
  <c r="C162" i="13" s="1"/>
  <c r="G162" i="13" s="1"/>
  <c r="P41" i="36"/>
  <c r="Q41" i="36"/>
  <c r="P14" i="36"/>
  <c r="Q14" i="36"/>
  <c r="P23" i="36"/>
  <c r="Q23" i="36"/>
  <c r="P68" i="36"/>
  <c r="Q68" i="36"/>
  <c r="P59" i="36"/>
  <c r="Q59" i="36"/>
  <c r="P5" i="36"/>
  <c r="Q5" i="36"/>
  <c r="P50" i="36"/>
  <c r="Q50" i="36"/>
  <c r="P13" i="36"/>
  <c r="P58" i="36"/>
  <c r="L2" i="36"/>
  <c r="O2" i="36" s="1"/>
  <c r="U2" i="36"/>
  <c r="D144" i="13" s="1"/>
  <c r="M5" i="36"/>
  <c r="Q80" i="15" s="1"/>
  <c r="R80" i="15" s="1"/>
  <c r="S80" i="15" s="1"/>
  <c r="T80" i="15" s="1"/>
  <c r="I6" i="36"/>
  <c r="L11" i="36"/>
  <c r="O11" i="36" s="1"/>
  <c r="U11" i="36"/>
  <c r="D145" i="13" s="1"/>
  <c r="M14" i="36"/>
  <c r="Q84" i="15" s="1"/>
  <c r="R84" i="15" s="1"/>
  <c r="S84" i="15" s="1"/>
  <c r="T84" i="15" s="1"/>
  <c r="L20" i="36"/>
  <c r="O20" i="36" s="1"/>
  <c r="U20" i="36"/>
  <c r="D146" i="13" s="1"/>
  <c r="M23" i="36"/>
  <c r="Q88" i="15" s="1"/>
  <c r="R88" i="15" s="1"/>
  <c r="S88" i="15" s="1"/>
  <c r="T88" i="15" s="1"/>
  <c r="L29" i="36"/>
  <c r="M32" i="36"/>
  <c r="Q92" i="15" s="1"/>
  <c r="R92" i="15" s="1"/>
  <c r="S92" i="15" s="1"/>
  <c r="T92" i="15" s="1"/>
  <c r="L38" i="36"/>
  <c r="O38" i="36" s="1"/>
  <c r="U38" i="36"/>
  <c r="D148" i="13" s="1"/>
  <c r="M41" i="36"/>
  <c r="Q96" i="15" s="1"/>
  <c r="R96" i="15" s="1"/>
  <c r="S96" i="15" s="1"/>
  <c r="T96" i="15" s="1"/>
  <c r="I42" i="36"/>
  <c r="L47" i="36"/>
  <c r="O47" i="36" s="1"/>
  <c r="U47" i="36"/>
  <c r="D149" i="13" s="1"/>
  <c r="M50" i="36"/>
  <c r="Q100" i="15" s="1"/>
  <c r="R100" i="15" s="1"/>
  <c r="S100" i="15" s="1"/>
  <c r="T100" i="15" s="1"/>
  <c r="L56" i="36"/>
  <c r="O56" i="36" s="1"/>
  <c r="U56" i="36"/>
  <c r="D150" i="13" s="1"/>
  <c r="M59" i="36"/>
  <c r="Q104" i="15" s="1"/>
  <c r="R104" i="15" s="1"/>
  <c r="S104" i="15" s="1"/>
  <c r="T104" i="15" s="1"/>
  <c r="I60" i="36"/>
  <c r="L65" i="36"/>
  <c r="O65" i="36" s="1"/>
  <c r="U65" i="36"/>
  <c r="D151" i="13" s="1"/>
  <c r="M68" i="36"/>
  <c r="Q108" i="15" s="1"/>
  <c r="R108" i="15" s="1"/>
  <c r="S108" i="15" s="1"/>
  <c r="T108" i="15" s="1"/>
  <c r="S2" i="36"/>
  <c r="P4" i="36"/>
  <c r="S11" i="36"/>
  <c r="P40" i="36"/>
  <c r="S47" i="36"/>
  <c r="P49" i="36"/>
  <c r="S65" i="36"/>
  <c r="T2" i="36"/>
  <c r="C144" i="13" s="1"/>
  <c r="G144" i="13" s="1"/>
  <c r="Q4" i="36"/>
  <c r="P6" i="36"/>
  <c r="T11" i="36"/>
  <c r="C145" i="13" s="1"/>
  <c r="G145" i="13" s="1"/>
  <c r="Q13" i="36"/>
  <c r="P15" i="36"/>
  <c r="T20" i="36"/>
  <c r="C146" i="13" s="1"/>
  <c r="G146" i="13" s="1"/>
  <c r="Q22" i="36"/>
  <c r="P24" i="36"/>
  <c r="T38" i="36"/>
  <c r="C148" i="13" s="1"/>
  <c r="G148" i="13" s="1"/>
  <c r="P42" i="36"/>
  <c r="T47" i="36"/>
  <c r="C149" i="13" s="1"/>
  <c r="G149" i="13" s="1"/>
  <c r="Q49" i="36"/>
  <c r="P51" i="36"/>
  <c r="T56" i="36"/>
  <c r="C150" i="13" s="1"/>
  <c r="G150" i="13" s="1"/>
  <c r="Q58" i="36"/>
  <c r="P60" i="36"/>
  <c r="T65" i="36"/>
  <c r="C151" i="13" s="1"/>
  <c r="G151" i="13" s="1"/>
  <c r="Q67" i="36"/>
  <c r="P69" i="36"/>
  <c r="S20" i="36"/>
  <c r="P22" i="36"/>
  <c r="S38" i="36"/>
  <c r="S56" i="36"/>
  <c r="P67" i="36"/>
  <c r="P3" i="35"/>
  <c r="Q3" i="35"/>
  <c r="P4" i="35"/>
  <c r="Q4" i="35"/>
  <c r="P57" i="35"/>
  <c r="Q57" i="35"/>
  <c r="P21" i="35"/>
  <c r="Q21" i="35"/>
  <c r="P48" i="35"/>
  <c r="Q48" i="35"/>
  <c r="P30" i="35"/>
  <c r="Q30" i="35"/>
  <c r="P66" i="35"/>
  <c r="Q66" i="35"/>
  <c r="P39" i="35"/>
  <c r="Q39" i="35"/>
  <c r="P20" i="35"/>
  <c r="P29" i="35"/>
  <c r="P47" i="35"/>
  <c r="T2" i="35"/>
  <c r="C133" i="13" s="1"/>
  <c r="G133" i="13" s="1"/>
  <c r="M4" i="35"/>
  <c r="J79" i="15" s="1"/>
  <c r="K79" i="15" s="1"/>
  <c r="L79" i="15" s="1"/>
  <c r="M79" i="15" s="1"/>
  <c r="P6" i="35"/>
  <c r="T20" i="35"/>
  <c r="C135" i="13" s="1"/>
  <c r="G135" i="13" s="1"/>
  <c r="P23" i="35"/>
  <c r="M40" i="35"/>
  <c r="J95" i="15" s="1"/>
  <c r="K95" i="15" s="1"/>
  <c r="L95" i="15" s="1"/>
  <c r="M95" i="15" s="1"/>
  <c r="P50" i="35"/>
  <c r="P51" i="35"/>
  <c r="P59" i="35"/>
  <c r="M67" i="35"/>
  <c r="J107" i="15" s="1"/>
  <c r="K107" i="15" s="1"/>
  <c r="L107" i="15" s="1"/>
  <c r="M107" i="15" s="1"/>
  <c r="P68" i="35"/>
  <c r="P69" i="35"/>
  <c r="S2" i="35"/>
  <c r="M3" i="35"/>
  <c r="J78" i="15" s="1"/>
  <c r="K78" i="15" s="1"/>
  <c r="L78" i="15" s="1"/>
  <c r="M78" i="15" s="1"/>
  <c r="G6" i="35"/>
  <c r="K6" i="35"/>
  <c r="M12" i="35"/>
  <c r="J82" i="15" s="1"/>
  <c r="K82" i="15" s="1"/>
  <c r="L82" i="15" s="1"/>
  <c r="M82" i="15" s="1"/>
  <c r="L13" i="35"/>
  <c r="M13" i="35" s="1"/>
  <c r="J83" i="15" s="1"/>
  <c r="K83" i="15" s="1"/>
  <c r="L83" i="15" s="1"/>
  <c r="M83" i="15" s="1"/>
  <c r="S20" i="35"/>
  <c r="M21" i="35"/>
  <c r="J86" i="15" s="1"/>
  <c r="K86" i="15" s="1"/>
  <c r="L86" i="15" s="1"/>
  <c r="M86" i="15" s="1"/>
  <c r="L22" i="35"/>
  <c r="O22" i="35" s="1"/>
  <c r="S29" i="35"/>
  <c r="M30" i="35"/>
  <c r="J90" i="15" s="1"/>
  <c r="K90" i="15" s="1"/>
  <c r="L90" i="15" s="1"/>
  <c r="M90" i="15" s="1"/>
  <c r="L31" i="35"/>
  <c r="O31" i="35" s="1"/>
  <c r="S38" i="35"/>
  <c r="M39" i="35"/>
  <c r="J94" i="15" s="1"/>
  <c r="K94" i="15" s="1"/>
  <c r="L94" i="15" s="1"/>
  <c r="M94" i="15" s="1"/>
  <c r="L40" i="35"/>
  <c r="O40" i="35" s="1"/>
  <c r="G42" i="35"/>
  <c r="K42" i="35"/>
  <c r="S47" i="35"/>
  <c r="M48" i="35"/>
  <c r="J98" i="15" s="1"/>
  <c r="K98" i="15" s="1"/>
  <c r="L98" i="15" s="1"/>
  <c r="M98" i="15" s="1"/>
  <c r="L49" i="35"/>
  <c r="O49" i="35" s="1"/>
  <c r="S56" i="35"/>
  <c r="M57" i="35"/>
  <c r="J102" i="15" s="1"/>
  <c r="K102" i="15" s="1"/>
  <c r="L102" i="15" s="1"/>
  <c r="M102" i="15" s="1"/>
  <c r="L58" i="35"/>
  <c r="O58" i="35" s="1"/>
  <c r="G60" i="35"/>
  <c r="K60" i="35"/>
  <c r="S65" i="35"/>
  <c r="M66" i="35"/>
  <c r="J106" i="15" s="1"/>
  <c r="K106" i="15" s="1"/>
  <c r="L106" i="15" s="1"/>
  <c r="M106" i="15" s="1"/>
  <c r="L67" i="35"/>
  <c r="O67" i="35" s="1"/>
  <c r="P2" i="35"/>
  <c r="P38" i="35"/>
  <c r="P56" i="35"/>
  <c r="P65" i="35"/>
  <c r="P24" i="35"/>
  <c r="T29" i="35"/>
  <c r="C136" i="13" s="1"/>
  <c r="G136" i="13" s="1"/>
  <c r="P33" i="35"/>
  <c r="P42" i="35"/>
  <c r="T47" i="35"/>
  <c r="C138" i="13" s="1"/>
  <c r="G138" i="13" s="1"/>
  <c r="T56" i="35"/>
  <c r="C139" i="13" s="1"/>
  <c r="G139" i="13" s="1"/>
  <c r="P60" i="35"/>
  <c r="Q5" i="34"/>
  <c r="P5" i="34"/>
  <c r="P13" i="34"/>
  <c r="Q13" i="34"/>
  <c r="Q23" i="34"/>
  <c r="P23" i="34"/>
  <c r="Q32" i="34"/>
  <c r="P32" i="34"/>
  <c r="P50" i="34"/>
  <c r="Q50" i="34"/>
  <c r="Q68" i="34"/>
  <c r="P68" i="34"/>
  <c r="P4" i="34"/>
  <c r="Q4" i="34"/>
  <c r="P22" i="34"/>
  <c r="Q22" i="34"/>
  <c r="P31" i="34"/>
  <c r="Q31" i="34"/>
  <c r="P49" i="34"/>
  <c r="Q49" i="34"/>
  <c r="P67" i="34"/>
  <c r="Q67" i="34"/>
  <c r="P59" i="34"/>
  <c r="Q59" i="34"/>
  <c r="Q14" i="34"/>
  <c r="P14" i="34"/>
  <c r="P58" i="34"/>
  <c r="Q58" i="34"/>
  <c r="P2" i="34"/>
  <c r="P11" i="34"/>
  <c r="P56" i="34"/>
  <c r="T2" i="34"/>
  <c r="C122" i="13" s="1"/>
  <c r="G122" i="13" s="1"/>
  <c r="M4" i="34"/>
  <c r="C79" i="15" s="1"/>
  <c r="D79" i="15" s="1"/>
  <c r="E79" i="15" s="1"/>
  <c r="F79" i="15" s="1"/>
  <c r="P6" i="34"/>
  <c r="T11" i="34"/>
  <c r="C123" i="13" s="1"/>
  <c r="G123" i="13" s="1"/>
  <c r="M13" i="34"/>
  <c r="C83" i="15" s="1"/>
  <c r="D83" i="15" s="1"/>
  <c r="E83" i="15" s="1"/>
  <c r="F83" i="15" s="1"/>
  <c r="P15" i="34"/>
  <c r="T20" i="34"/>
  <c r="C124" i="13" s="1"/>
  <c r="G124" i="13" s="1"/>
  <c r="M22" i="34"/>
  <c r="C87" i="15" s="1"/>
  <c r="D87" i="15" s="1"/>
  <c r="E87" i="15" s="1"/>
  <c r="F87" i="15" s="1"/>
  <c r="P24" i="34"/>
  <c r="T29" i="34"/>
  <c r="C125" i="13" s="1"/>
  <c r="G125" i="13" s="1"/>
  <c r="M31" i="34"/>
  <c r="C91" i="15" s="1"/>
  <c r="D91" i="15" s="1"/>
  <c r="E91" i="15" s="1"/>
  <c r="F91" i="15" s="1"/>
  <c r="P33" i="34"/>
  <c r="M40" i="34"/>
  <c r="C95" i="15" s="1"/>
  <c r="D95" i="15" s="1"/>
  <c r="E95" i="15" s="1"/>
  <c r="F95" i="15" s="1"/>
  <c r="T47" i="34"/>
  <c r="C127" i="13" s="1"/>
  <c r="G127" i="13" s="1"/>
  <c r="M49" i="34"/>
  <c r="C99" i="15" s="1"/>
  <c r="D99" i="15" s="1"/>
  <c r="E99" i="15" s="1"/>
  <c r="F99" i="15" s="1"/>
  <c r="P51" i="34"/>
  <c r="T56" i="34"/>
  <c r="C128" i="13" s="1"/>
  <c r="G128" i="13" s="1"/>
  <c r="M58" i="34"/>
  <c r="C103" i="15" s="1"/>
  <c r="D103" i="15" s="1"/>
  <c r="E103" i="15" s="1"/>
  <c r="F103" i="15" s="1"/>
  <c r="P60" i="34"/>
  <c r="T65" i="34"/>
  <c r="C129" i="13" s="1"/>
  <c r="G129" i="13" s="1"/>
  <c r="M67" i="34"/>
  <c r="C107" i="15" s="1"/>
  <c r="D107" i="15" s="1"/>
  <c r="E107" i="15" s="1"/>
  <c r="F107" i="15" s="1"/>
  <c r="P69" i="34"/>
  <c r="P20" i="34"/>
  <c r="P29" i="34"/>
  <c r="P47" i="34"/>
  <c r="P65" i="34"/>
  <c r="S2" i="34"/>
  <c r="Q3" i="34"/>
  <c r="G6" i="34"/>
  <c r="K6" i="34"/>
  <c r="S11" i="34"/>
  <c r="Q12" i="34"/>
  <c r="Q21" i="34"/>
  <c r="Q48" i="34"/>
  <c r="S56" i="34"/>
  <c r="Q57" i="34"/>
  <c r="G60" i="34"/>
  <c r="K60" i="34"/>
  <c r="Q66" i="34"/>
  <c r="L30" i="30"/>
  <c r="M30" i="30" s="1"/>
  <c r="P2" i="30"/>
  <c r="P3" i="33"/>
  <c r="Q3" i="33"/>
  <c r="P31" i="33"/>
  <c r="Q31" i="33"/>
  <c r="P14" i="33"/>
  <c r="Q14" i="33"/>
  <c r="P58" i="33"/>
  <c r="Q58" i="33"/>
  <c r="P59" i="33"/>
  <c r="Q59" i="33"/>
  <c r="P30" i="33"/>
  <c r="Q30" i="33"/>
  <c r="P39" i="33"/>
  <c r="Q39" i="33"/>
  <c r="P22" i="33"/>
  <c r="Q22" i="33"/>
  <c r="P23" i="33"/>
  <c r="Q23" i="33"/>
  <c r="P50" i="33"/>
  <c r="Q50" i="33"/>
  <c r="P6" i="33"/>
  <c r="S11" i="33"/>
  <c r="P13" i="33"/>
  <c r="P21" i="33"/>
  <c r="P29" i="33"/>
  <c r="P42" i="33"/>
  <c r="S47" i="33"/>
  <c r="P49" i="33"/>
  <c r="P57" i="33"/>
  <c r="S2" i="33"/>
  <c r="M3" i="33"/>
  <c r="AE43" i="15" s="1"/>
  <c r="AF43" i="15" s="1"/>
  <c r="AG43" i="15" s="1"/>
  <c r="AH43" i="15" s="1"/>
  <c r="P4" i="33"/>
  <c r="M11" i="33"/>
  <c r="AE46" i="15" s="1"/>
  <c r="AF46" i="15" s="1"/>
  <c r="AG46" i="15" s="1"/>
  <c r="AH46" i="15" s="1"/>
  <c r="P12" i="33"/>
  <c r="P20" i="33"/>
  <c r="U20" i="33"/>
  <c r="D113" i="13" s="1"/>
  <c r="M23" i="33"/>
  <c r="AE53" i="15" s="1"/>
  <c r="AF53" i="15" s="1"/>
  <c r="AG53" i="15" s="1"/>
  <c r="AH53" i="15" s="1"/>
  <c r="T29" i="33"/>
  <c r="C114" i="13" s="1"/>
  <c r="G114" i="13" s="1"/>
  <c r="M31" i="33"/>
  <c r="AE56" i="15" s="1"/>
  <c r="AF56" i="15" s="1"/>
  <c r="AG56" i="15" s="1"/>
  <c r="AH56" i="15" s="1"/>
  <c r="P32" i="33"/>
  <c r="P33" i="33"/>
  <c r="S38" i="33"/>
  <c r="M39" i="33"/>
  <c r="AE59" i="15" s="1"/>
  <c r="AF59" i="15" s="1"/>
  <c r="AG59" i="15" s="1"/>
  <c r="AH59" i="15" s="1"/>
  <c r="P40" i="33"/>
  <c r="M47" i="33"/>
  <c r="AE62" i="15" s="1"/>
  <c r="AF62" i="15" s="1"/>
  <c r="AG62" i="15" s="1"/>
  <c r="AH62" i="15" s="1"/>
  <c r="P48" i="33"/>
  <c r="P56" i="33"/>
  <c r="U56" i="33"/>
  <c r="D117" i="13" s="1"/>
  <c r="M59" i="33"/>
  <c r="AE69" i="15" s="1"/>
  <c r="AF69" i="15" s="1"/>
  <c r="AG69" i="15" s="1"/>
  <c r="AH69" i="15" s="1"/>
  <c r="M67" i="33"/>
  <c r="AE72" i="15" s="1"/>
  <c r="AF72" i="15" s="1"/>
  <c r="AG72" i="15" s="1"/>
  <c r="AH72" i="15" s="1"/>
  <c r="M2" i="33"/>
  <c r="AE42" i="15" s="1"/>
  <c r="AF42" i="15" s="1"/>
  <c r="AG42" i="15" s="1"/>
  <c r="AH42" i="15" s="1"/>
  <c r="F6" i="33"/>
  <c r="J6" i="33"/>
  <c r="L11" i="33"/>
  <c r="O11" i="33" s="1"/>
  <c r="U11" i="33"/>
  <c r="D112" i="13" s="1"/>
  <c r="M14" i="33"/>
  <c r="AE49" i="15" s="1"/>
  <c r="AF49" i="15" s="1"/>
  <c r="AG49" i="15" s="1"/>
  <c r="AH49" i="15" s="1"/>
  <c r="T20" i="33"/>
  <c r="C113" i="13" s="1"/>
  <c r="G113" i="13" s="1"/>
  <c r="M22" i="33"/>
  <c r="AE52" i="15" s="1"/>
  <c r="AF52" i="15" s="1"/>
  <c r="AG52" i="15" s="1"/>
  <c r="AH52" i="15" s="1"/>
  <c r="P24" i="33"/>
  <c r="S29" i="33"/>
  <c r="M30" i="33"/>
  <c r="AE55" i="15" s="1"/>
  <c r="AF55" i="15" s="1"/>
  <c r="AG55" i="15" s="1"/>
  <c r="AH55" i="15" s="1"/>
  <c r="M38" i="33"/>
  <c r="AE58" i="15" s="1"/>
  <c r="AF58" i="15" s="1"/>
  <c r="AG58" i="15" s="1"/>
  <c r="AH58" i="15" s="1"/>
  <c r="F42" i="33"/>
  <c r="J42" i="33"/>
  <c r="L47" i="33"/>
  <c r="O47" i="33" s="1"/>
  <c r="U47" i="33"/>
  <c r="D116" i="13" s="1"/>
  <c r="M50" i="33"/>
  <c r="AE65" i="15" s="1"/>
  <c r="AF65" i="15" s="1"/>
  <c r="AG65" i="15" s="1"/>
  <c r="AH65" i="15" s="1"/>
  <c r="T56" i="33"/>
  <c r="C117" i="13" s="1"/>
  <c r="G117" i="13" s="1"/>
  <c r="M58" i="33"/>
  <c r="AE68" i="15" s="1"/>
  <c r="AF68" i="15" s="1"/>
  <c r="AG68" i="15" s="1"/>
  <c r="AH68" i="15" s="1"/>
  <c r="H60" i="33"/>
  <c r="P60" i="33"/>
  <c r="M66" i="33"/>
  <c r="AE71" i="15" s="1"/>
  <c r="AF71" i="15" s="1"/>
  <c r="AG71" i="15" s="1"/>
  <c r="AH71" i="15" s="1"/>
  <c r="L2" i="33"/>
  <c r="O2" i="33" s="1"/>
  <c r="I6" i="33"/>
  <c r="T11" i="33"/>
  <c r="C112" i="13" s="1"/>
  <c r="G112" i="13" s="1"/>
  <c r="L38" i="33"/>
  <c r="O38" i="33" s="1"/>
  <c r="I42" i="33"/>
  <c r="T47" i="33"/>
  <c r="C116" i="13" s="1"/>
  <c r="G116" i="13" s="1"/>
  <c r="G60" i="33"/>
  <c r="K60" i="33"/>
  <c r="P66" i="32"/>
  <c r="Q66" i="32"/>
  <c r="P67" i="32"/>
  <c r="Q67" i="32"/>
  <c r="P23" i="32"/>
  <c r="Q23" i="32"/>
  <c r="P39" i="32"/>
  <c r="Q39" i="32"/>
  <c r="P40" i="32"/>
  <c r="Q40" i="32"/>
  <c r="P12" i="32"/>
  <c r="Q12" i="32"/>
  <c r="P59" i="32"/>
  <c r="Q59" i="32"/>
  <c r="P31" i="32"/>
  <c r="Q31" i="32"/>
  <c r="P32" i="32"/>
  <c r="Q32" i="32"/>
  <c r="P48" i="32"/>
  <c r="Q48" i="32"/>
  <c r="P14" i="32"/>
  <c r="P15" i="32"/>
  <c r="S20" i="32"/>
  <c r="P22" i="32"/>
  <c r="P30" i="32"/>
  <c r="P38" i="32"/>
  <c r="P50" i="32"/>
  <c r="P51" i="32"/>
  <c r="S56" i="32"/>
  <c r="P58" i="32"/>
  <c r="M4" i="32"/>
  <c r="X44" i="15" s="1"/>
  <c r="Y44" i="15" s="1"/>
  <c r="Z44" i="15" s="1"/>
  <c r="AA44" i="15" s="1"/>
  <c r="S11" i="32"/>
  <c r="M12" i="32"/>
  <c r="X47" i="15" s="1"/>
  <c r="Y47" i="15" s="1"/>
  <c r="Z47" i="15" s="1"/>
  <c r="AA47" i="15" s="1"/>
  <c r="P13" i="32"/>
  <c r="M20" i="32"/>
  <c r="X50" i="15" s="1"/>
  <c r="Y50" i="15" s="1"/>
  <c r="Z50" i="15" s="1"/>
  <c r="AA50" i="15" s="1"/>
  <c r="P21" i="32"/>
  <c r="P29" i="32"/>
  <c r="U29" i="32"/>
  <c r="D103" i="13" s="1"/>
  <c r="M32" i="32"/>
  <c r="X57" i="15" s="1"/>
  <c r="Y57" i="15" s="1"/>
  <c r="Z57" i="15" s="1"/>
  <c r="AA57" i="15" s="1"/>
  <c r="T38" i="32"/>
  <c r="C104" i="13" s="1"/>
  <c r="G104" i="13" s="1"/>
  <c r="M40" i="32"/>
  <c r="X60" i="15" s="1"/>
  <c r="Y60" i="15" s="1"/>
  <c r="Z60" i="15" s="1"/>
  <c r="AA60" i="15" s="1"/>
  <c r="P41" i="32"/>
  <c r="P42" i="32"/>
  <c r="S47" i="32"/>
  <c r="M48" i="32"/>
  <c r="X63" i="15" s="1"/>
  <c r="Y63" i="15" s="1"/>
  <c r="Z63" i="15" s="1"/>
  <c r="AA63" i="15" s="1"/>
  <c r="P49" i="32"/>
  <c r="M56" i="32"/>
  <c r="X66" i="15" s="1"/>
  <c r="Y66" i="15" s="1"/>
  <c r="Z66" i="15" s="1"/>
  <c r="AA66" i="15" s="1"/>
  <c r="P57" i="32"/>
  <c r="P65" i="32"/>
  <c r="M3" i="32"/>
  <c r="X43" i="15" s="1"/>
  <c r="Y43" i="15" s="1"/>
  <c r="Z43" i="15" s="1"/>
  <c r="AA43" i="15" s="1"/>
  <c r="M11" i="32"/>
  <c r="X46" i="15" s="1"/>
  <c r="Y46" i="15" s="1"/>
  <c r="Z46" i="15" s="1"/>
  <c r="AA46" i="15" s="1"/>
  <c r="L20" i="32"/>
  <c r="O20" i="32" s="1"/>
  <c r="U20" i="32"/>
  <c r="D102" i="13" s="1"/>
  <c r="M23" i="32"/>
  <c r="X53" i="15" s="1"/>
  <c r="Y53" i="15" s="1"/>
  <c r="Z53" i="15" s="1"/>
  <c r="AA53" i="15" s="1"/>
  <c r="T29" i="32"/>
  <c r="C103" i="13" s="1"/>
  <c r="G103" i="13" s="1"/>
  <c r="M31" i="32"/>
  <c r="X56" i="15" s="1"/>
  <c r="Y56" i="15" s="1"/>
  <c r="Z56" i="15" s="1"/>
  <c r="AA56" i="15" s="1"/>
  <c r="P33" i="32"/>
  <c r="S38" i="32"/>
  <c r="M39" i="32"/>
  <c r="X59" i="15" s="1"/>
  <c r="Y59" i="15" s="1"/>
  <c r="Z59" i="15" s="1"/>
  <c r="AA59" i="15" s="1"/>
  <c r="G42" i="32"/>
  <c r="K42" i="32"/>
  <c r="M47" i="32"/>
  <c r="X62" i="15" s="1"/>
  <c r="Y62" i="15" s="1"/>
  <c r="Z62" i="15" s="1"/>
  <c r="AA62" i="15" s="1"/>
  <c r="L56" i="32"/>
  <c r="O56" i="32" s="1"/>
  <c r="U56" i="32"/>
  <c r="D106" i="13" s="1"/>
  <c r="M59" i="32"/>
  <c r="X69" i="15" s="1"/>
  <c r="Y69" i="15" s="1"/>
  <c r="Z69" i="15" s="1"/>
  <c r="AA69" i="15" s="1"/>
  <c r="I60" i="32"/>
  <c r="T65" i="32"/>
  <c r="C107" i="13" s="1"/>
  <c r="G107" i="13" s="1"/>
  <c r="M67" i="32"/>
  <c r="X72" i="15" s="1"/>
  <c r="Y72" i="15" s="1"/>
  <c r="Z72" i="15" s="1"/>
  <c r="AA72" i="15" s="1"/>
  <c r="P68" i="32"/>
  <c r="P69" i="32"/>
  <c r="L11" i="32"/>
  <c r="O11" i="32" s="1"/>
  <c r="T20" i="32"/>
  <c r="C102" i="13" s="1"/>
  <c r="G102" i="13" s="1"/>
  <c r="F42" i="32"/>
  <c r="J42" i="32"/>
  <c r="L47" i="32"/>
  <c r="O47" i="32" s="1"/>
  <c r="T56" i="32"/>
  <c r="C106" i="13" s="1"/>
  <c r="G106" i="13" s="1"/>
  <c r="H60" i="32"/>
  <c r="M66" i="32"/>
  <c r="X71" i="15" s="1"/>
  <c r="Y71" i="15" s="1"/>
  <c r="Z71" i="15" s="1"/>
  <c r="AA71" i="15" s="1"/>
  <c r="Q31" i="31"/>
  <c r="P31" i="31"/>
  <c r="P14" i="31"/>
  <c r="Q14" i="31"/>
  <c r="P66" i="31"/>
  <c r="Q66" i="31"/>
  <c r="P58" i="31"/>
  <c r="Q58" i="31"/>
  <c r="P30" i="31"/>
  <c r="Q30" i="31"/>
  <c r="P22" i="31"/>
  <c r="Q22" i="31"/>
  <c r="P5" i="31"/>
  <c r="P13" i="31"/>
  <c r="P29" i="31"/>
  <c r="P41" i="31"/>
  <c r="M11" i="31"/>
  <c r="Q46" i="15" s="1"/>
  <c r="R46" i="15" s="1"/>
  <c r="S46" i="15" s="1"/>
  <c r="T46" i="15" s="1"/>
  <c r="P12" i="31"/>
  <c r="P20" i="31"/>
  <c r="U20" i="31"/>
  <c r="D91" i="13" s="1"/>
  <c r="T29" i="31"/>
  <c r="C92" i="13" s="1"/>
  <c r="G92" i="13" s="1"/>
  <c r="M31" i="31"/>
  <c r="Q56" i="15" s="1"/>
  <c r="R56" i="15" s="1"/>
  <c r="S56" i="15" s="1"/>
  <c r="T56" i="15" s="1"/>
  <c r="P32" i="31"/>
  <c r="M39" i="31"/>
  <c r="Q59" i="15" s="1"/>
  <c r="R59" i="15" s="1"/>
  <c r="S59" i="15" s="1"/>
  <c r="T59" i="15" s="1"/>
  <c r="P40" i="31"/>
  <c r="M59" i="31"/>
  <c r="Q69" i="15" s="1"/>
  <c r="R69" i="15" s="1"/>
  <c r="S69" i="15" s="1"/>
  <c r="T69" i="15" s="1"/>
  <c r="T65" i="31"/>
  <c r="C96" i="13" s="1"/>
  <c r="G96" i="13" s="1"/>
  <c r="P69" i="31"/>
  <c r="M2" i="31"/>
  <c r="Q42" i="15" s="1"/>
  <c r="R42" i="15" s="1"/>
  <c r="S42" i="15" s="1"/>
  <c r="T42" i="15" s="1"/>
  <c r="L3" i="31"/>
  <c r="O3" i="31" s="1"/>
  <c r="F6" i="31"/>
  <c r="J6" i="31"/>
  <c r="L11" i="31"/>
  <c r="O11" i="31" s="1"/>
  <c r="U11" i="31"/>
  <c r="D90" i="13" s="1"/>
  <c r="M14" i="31"/>
  <c r="Q49" i="15" s="1"/>
  <c r="R49" i="15" s="1"/>
  <c r="S49" i="15" s="1"/>
  <c r="T49" i="15" s="1"/>
  <c r="T20" i="31"/>
  <c r="C91" i="13" s="1"/>
  <c r="G91" i="13" s="1"/>
  <c r="M22" i="31"/>
  <c r="Q52" i="15" s="1"/>
  <c r="R52" i="15" s="1"/>
  <c r="S52" i="15" s="1"/>
  <c r="T52" i="15" s="1"/>
  <c r="L23" i="31"/>
  <c r="O23" i="31" s="1"/>
  <c r="P24" i="31"/>
  <c r="S29" i="31"/>
  <c r="M30" i="31"/>
  <c r="Q55" i="15" s="1"/>
  <c r="R55" i="15" s="1"/>
  <c r="S55" i="15" s="1"/>
  <c r="T55" i="15" s="1"/>
  <c r="M38" i="31"/>
  <c r="Q58" i="15" s="1"/>
  <c r="R58" i="15" s="1"/>
  <c r="S58" i="15" s="1"/>
  <c r="T58" i="15" s="1"/>
  <c r="L39" i="31"/>
  <c r="O39" i="31" s="1"/>
  <c r="F42" i="31"/>
  <c r="J42" i="31"/>
  <c r="L47" i="31"/>
  <c r="M50" i="31"/>
  <c r="Q65" i="15" s="1"/>
  <c r="R65" i="15" s="1"/>
  <c r="S65" i="15" s="1"/>
  <c r="T65" i="15" s="1"/>
  <c r="T56" i="31"/>
  <c r="C95" i="13" s="1"/>
  <c r="G95" i="13" s="1"/>
  <c r="M58" i="31"/>
  <c r="Q68" i="15" s="1"/>
  <c r="R68" i="15" s="1"/>
  <c r="S68" i="15" s="1"/>
  <c r="T68" i="15" s="1"/>
  <c r="L59" i="31"/>
  <c r="O59" i="31" s="1"/>
  <c r="H60" i="31"/>
  <c r="P60" i="31"/>
  <c r="S65" i="31"/>
  <c r="M66" i="31"/>
  <c r="Q71" i="15" s="1"/>
  <c r="R71" i="15" s="1"/>
  <c r="S71" i="15" s="1"/>
  <c r="T71" i="15" s="1"/>
  <c r="L67" i="31"/>
  <c r="O67" i="31" s="1"/>
  <c r="P6" i="31"/>
  <c r="S11" i="31"/>
  <c r="P21" i="31"/>
  <c r="P65" i="31"/>
  <c r="S2" i="31"/>
  <c r="P33" i="31"/>
  <c r="S38" i="31"/>
  <c r="L2" i="31"/>
  <c r="O2" i="31" s="1"/>
  <c r="I6" i="31"/>
  <c r="T11" i="31"/>
  <c r="C90" i="13" s="1"/>
  <c r="G90" i="13" s="1"/>
  <c r="L38" i="31"/>
  <c r="O38" i="31" s="1"/>
  <c r="I42" i="31"/>
  <c r="G60" i="31"/>
  <c r="K60" i="31"/>
  <c r="P12" i="30"/>
  <c r="Q12" i="30"/>
  <c r="P4" i="30"/>
  <c r="Q4" i="30"/>
  <c r="P32" i="30"/>
  <c r="Q32" i="30"/>
  <c r="P48" i="30"/>
  <c r="Q48" i="30"/>
  <c r="P68" i="30"/>
  <c r="Q68" i="30"/>
  <c r="P50" i="30"/>
  <c r="Q50" i="30"/>
  <c r="P3" i="30"/>
  <c r="T20" i="30"/>
  <c r="C80" i="13" s="1"/>
  <c r="P24" i="30"/>
  <c r="P59" i="30"/>
  <c r="S65" i="30"/>
  <c r="P67" i="30"/>
  <c r="T2" i="30"/>
  <c r="C78" i="13" s="1"/>
  <c r="M4" i="30"/>
  <c r="J44" i="15" s="1"/>
  <c r="K44" i="15" s="1"/>
  <c r="L44" i="15" s="1"/>
  <c r="M44" i="15" s="1"/>
  <c r="L5" i="30"/>
  <c r="O5" i="30" s="1"/>
  <c r="S11" i="30"/>
  <c r="M12" i="30"/>
  <c r="J47" i="15" s="1"/>
  <c r="K47" i="15" s="1"/>
  <c r="L47" i="15" s="1"/>
  <c r="M47" i="15" s="1"/>
  <c r="L13" i="30"/>
  <c r="O13" i="30" s="1"/>
  <c r="M20" i="30"/>
  <c r="J50" i="15" s="1"/>
  <c r="K50" i="15" s="1"/>
  <c r="L50" i="15" s="1"/>
  <c r="M50" i="15" s="1"/>
  <c r="L21" i="30"/>
  <c r="O21" i="30" s="1"/>
  <c r="F24" i="30"/>
  <c r="L29" i="30"/>
  <c r="O29" i="30" s="1"/>
  <c r="M32" i="30"/>
  <c r="J57" i="15" s="1"/>
  <c r="K57" i="15" s="1"/>
  <c r="L57" i="15" s="1"/>
  <c r="M57" i="15" s="1"/>
  <c r="M40" i="30"/>
  <c r="J60" i="15" s="1"/>
  <c r="K60" i="15" s="1"/>
  <c r="L60" i="15" s="1"/>
  <c r="M60" i="15" s="1"/>
  <c r="L41" i="30"/>
  <c r="S47" i="30"/>
  <c r="M48" i="30"/>
  <c r="J63" i="15" s="1"/>
  <c r="K63" i="15" s="1"/>
  <c r="L63" i="15" s="1"/>
  <c r="M63" i="15" s="1"/>
  <c r="L49" i="30"/>
  <c r="O49" i="30" s="1"/>
  <c r="L57" i="30"/>
  <c r="O57" i="30" s="1"/>
  <c r="F60" i="30"/>
  <c r="J60" i="30"/>
  <c r="L65" i="30"/>
  <c r="O65" i="30" s="1"/>
  <c r="U65" i="30"/>
  <c r="D85" i="13" s="1"/>
  <c r="M68" i="30"/>
  <c r="J73" i="15" s="1"/>
  <c r="K73" i="15" s="1"/>
  <c r="L73" i="15" s="1"/>
  <c r="M73" i="15" s="1"/>
  <c r="P11" i="30"/>
  <c r="P31" i="30"/>
  <c r="P60" i="30"/>
  <c r="Q3" i="30"/>
  <c r="M11" i="30"/>
  <c r="J46" i="15" s="1"/>
  <c r="K46" i="15" s="1"/>
  <c r="L46" i="15" s="1"/>
  <c r="M46" i="15" s="1"/>
  <c r="Q11" i="30"/>
  <c r="L20" i="30"/>
  <c r="O20" i="30" s="1"/>
  <c r="U20" i="30"/>
  <c r="D80" i="13" s="1"/>
  <c r="Q31" i="30"/>
  <c r="M47" i="30"/>
  <c r="J62" i="15" s="1"/>
  <c r="K62" i="15" s="1"/>
  <c r="L62" i="15" s="1"/>
  <c r="M62" i="15" s="1"/>
  <c r="Q47" i="30"/>
  <c r="L56" i="30"/>
  <c r="O56" i="30" s="1"/>
  <c r="U56" i="30"/>
  <c r="D84" i="13" s="1"/>
  <c r="Q59" i="30"/>
  <c r="I60" i="30"/>
  <c r="T65" i="30"/>
  <c r="C85" i="13" s="1"/>
  <c r="Q67" i="30"/>
  <c r="P69" i="30"/>
  <c r="S29" i="30"/>
  <c r="P47" i="30"/>
  <c r="T56" i="30"/>
  <c r="C84" i="13" s="1"/>
  <c r="U2" i="30"/>
  <c r="D78" i="13" s="1"/>
  <c r="T11" i="30"/>
  <c r="C79" i="13" s="1"/>
  <c r="T47" i="30"/>
  <c r="C83" i="13" s="1"/>
  <c r="P14" i="29"/>
  <c r="Q14" i="29"/>
  <c r="P32" i="29"/>
  <c r="Q32" i="29"/>
  <c r="P4" i="29"/>
  <c r="Q4" i="29"/>
  <c r="P31" i="29"/>
  <c r="Q31" i="29"/>
  <c r="P39" i="29"/>
  <c r="Q39" i="29"/>
  <c r="P67" i="29"/>
  <c r="Q67" i="29"/>
  <c r="P50" i="29"/>
  <c r="Q50" i="29"/>
  <c r="P3" i="29"/>
  <c r="Q3" i="29"/>
  <c r="P59" i="29"/>
  <c r="Q59" i="29"/>
  <c r="P5" i="29"/>
  <c r="P6" i="29"/>
  <c r="S11" i="29"/>
  <c r="P13" i="29"/>
  <c r="P29" i="29"/>
  <c r="P42" i="29"/>
  <c r="S47" i="29"/>
  <c r="P49" i="29"/>
  <c r="P65" i="29"/>
  <c r="S2" i="29"/>
  <c r="M3" i="29"/>
  <c r="C43" i="15" s="1"/>
  <c r="D43" i="15" s="1"/>
  <c r="E43" i="15" s="1"/>
  <c r="F43" i="15" s="1"/>
  <c r="M11" i="29"/>
  <c r="C46" i="15" s="1"/>
  <c r="D46" i="15" s="1"/>
  <c r="E46" i="15" s="1"/>
  <c r="F46" i="15" s="1"/>
  <c r="M23" i="29"/>
  <c r="C53" i="15" s="1"/>
  <c r="D53" i="15" s="1"/>
  <c r="E53" i="15" s="1"/>
  <c r="F53" i="15" s="1"/>
  <c r="T29" i="29"/>
  <c r="C70" i="13" s="1"/>
  <c r="M31" i="29"/>
  <c r="C56" i="15" s="1"/>
  <c r="D56" i="15" s="1"/>
  <c r="E56" i="15" s="1"/>
  <c r="F56" i="15" s="1"/>
  <c r="P33" i="29"/>
  <c r="S38" i="29"/>
  <c r="M39" i="29"/>
  <c r="C59" i="15" s="1"/>
  <c r="D59" i="15" s="1"/>
  <c r="E59" i="15" s="1"/>
  <c r="F59" i="15" s="1"/>
  <c r="M47" i="29"/>
  <c r="C62" i="15" s="1"/>
  <c r="D62" i="15" s="1"/>
  <c r="E62" i="15" s="1"/>
  <c r="F62" i="15" s="1"/>
  <c r="L56" i="29"/>
  <c r="O56" i="29" s="1"/>
  <c r="U56" i="29"/>
  <c r="D73" i="13" s="1"/>
  <c r="M59" i="29"/>
  <c r="C69" i="15" s="1"/>
  <c r="D69" i="15" s="1"/>
  <c r="E69" i="15" s="1"/>
  <c r="F69" i="15" s="1"/>
  <c r="I60" i="29"/>
  <c r="T65" i="29"/>
  <c r="C74" i="13" s="1"/>
  <c r="M67" i="29"/>
  <c r="C72" i="15" s="1"/>
  <c r="D72" i="15" s="1"/>
  <c r="E72" i="15" s="1"/>
  <c r="F72" i="15" s="1"/>
  <c r="P69" i="29"/>
  <c r="F6" i="29"/>
  <c r="J6" i="29"/>
  <c r="L11" i="29"/>
  <c r="O11" i="29" s="1"/>
  <c r="U11" i="29"/>
  <c r="D68" i="13" s="1"/>
  <c r="S29" i="29"/>
  <c r="F42" i="29"/>
  <c r="J42" i="29"/>
  <c r="L47" i="29"/>
  <c r="O47" i="29" s="1"/>
  <c r="U47" i="29"/>
  <c r="D72" i="13" s="1"/>
  <c r="T56" i="29"/>
  <c r="C73" i="13" s="1"/>
  <c r="H60" i="29"/>
  <c r="P60" i="29"/>
  <c r="S65" i="29"/>
  <c r="L2" i="29"/>
  <c r="O2" i="29" s="1"/>
  <c r="T11" i="29"/>
  <c r="C68" i="13" s="1"/>
  <c r="L38" i="29"/>
  <c r="O38" i="29" s="1"/>
  <c r="I42" i="29"/>
  <c r="T47" i="29"/>
  <c r="C72" i="13" s="1"/>
  <c r="P66" i="19"/>
  <c r="Q66" i="19"/>
  <c r="P67" i="19"/>
  <c r="Q67" i="19"/>
  <c r="P68" i="19"/>
  <c r="Q68" i="19"/>
  <c r="P14" i="19"/>
  <c r="Q14" i="19"/>
  <c r="P31" i="19"/>
  <c r="Q31" i="19"/>
  <c r="P32" i="19"/>
  <c r="Q32" i="19"/>
  <c r="P40" i="19"/>
  <c r="Q40" i="19"/>
  <c r="P58" i="19"/>
  <c r="Q58" i="19"/>
  <c r="P59" i="19"/>
  <c r="Q59" i="19"/>
  <c r="P22" i="19"/>
  <c r="Q22" i="19"/>
  <c r="P23" i="19"/>
  <c r="Q23" i="19"/>
  <c r="P50" i="19"/>
  <c r="Q50" i="19"/>
  <c r="M4" i="19"/>
  <c r="AE9" i="15" s="1"/>
  <c r="AF9" i="15" s="1"/>
  <c r="AG9" i="15" s="1"/>
  <c r="AH9" i="15" s="1"/>
  <c r="L5" i="19"/>
  <c r="M5" i="19" s="1"/>
  <c r="AE10" i="15" s="1"/>
  <c r="AF10" i="15" s="1"/>
  <c r="AG10" i="15" s="1"/>
  <c r="AH10" i="15" s="1"/>
  <c r="S11" i="19"/>
  <c r="Q12" i="19"/>
  <c r="L13" i="19"/>
  <c r="O13" i="19" s="1"/>
  <c r="M20" i="19"/>
  <c r="AE15" i="15" s="1"/>
  <c r="AF15" i="15" s="1"/>
  <c r="AG15" i="15" s="1"/>
  <c r="AH15" i="15" s="1"/>
  <c r="L21" i="19"/>
  <c r="O21" i="19" s="1"/>
  <c r="L29" i="19"/>
  <c r="O29" i="19" s="1"/>
  <c r="U29" i="19"/>
  <c r="D59" i="13" s="1"/>
  <c r="M32" i="19"/>
  <c r="AE22" i="15" s="1"/>
  <c r="AF22" i="15" s="1"/>
  <c r="AG22" i="15" s="1"/>
  <c r="AH22" i="15" s="1"/>
  <c r="T38" i="19"/>
  <c r="C60" i="13" s="1"/>
  <c r="M40" i="19"/>
  <c r="AE25" i="15" s="1"/>
  <c r="AF25" i="15" s="1"/>
  <c r="AG25" i="15" s="1"/>
  <c r="AH25" i="15" s="1"/>
  <c r="L41" i="19"/>
  <c r="O41" i="19" s="1"/>
  <c r="H42" i="19"/>
  <c r="P42" i="19"/>
  <c r="S47" i="19"/>
  <c r="Q48" i="19"/>
  <c r="P49" i="19"/>
  <c r="P57" i="19"/>
  <c r="L65" i="19"/>
  <c r="O65" i="19" s="1"/>
  <c r="U65" i="19"/>
  <c r="D63" i="13" s="1"/>
  <c r="M68" i="19"/>
  <c r="AE38" i="15" s="1"/>
  <c r="AF38" i="15" s="1"/>
  <c r="AG38" i="15" s="1"/>
  <c r="AH38" i="15" s="1"/>
  <c r="Q11" i="19"/>
  <c r="P12" i="19"/>
  <c r="L20" i="19"/>
  <c r="O20" i="19" s="1"/>
  <c r="U20" i="19"/>
  <c r="D58" i="13" s="1"/>
  <c r="M23" i="19"/>
  <c r="AE18" i="15" s="1"/>
  <c r="AF18" i="15" s="1"/>
  <c r="AG18" i="15" s="1"/>
  <c r="AH18" i="15" s="1"/>
  <c r="T29" i="19"/>
  <c r="C59" i="13" s="1"/>
  <c r="M31" i="19"/>
  <c r="AE21" i="15" s="1"/>
  <c r="AF21" i="15" s="1"/>
  <c r="AG21" i="15" s="1"/>
  <c r="AH21" i="15" s="1"/>
  <c r="P33" i="19"/>
  <c r="Q39" i="19"/>
  <c r="P48" i="19"/>
  <c r="P56" i="19"/>
  <c r="M59" i="19"/>
  <c r="AE34" i="15" s="1"/>
  <c r="AF34" i="15" s="1"/>
  <c r="AG34" i="15" s="1"/>
  <c r="AH34" i="15" s="1"/>
  <c r="T65" i="19"/>
  <c r="C63" i="13" s="1"/>
  <c r="M67" i="19"/>
  <c r="AE37" i="15" s="1"/>
  <c r="AF37" i="15" s="1"/>
  <c r="AG37" i="15" s="1"/>
  <c r="AH37" i="15" s="1"/>
  <c r="P69" i="19"/>
  <c r="P11" i="19"/>
  <c r="U11" i="19"/>
  <c r="D57" i="13" s="1"/>
  <c r="M14" i="19"/>
  <c r="AE14" i="15" s="1"/>
  <c r="AF14" i="15" s="1"/>
  <c r="AG14" i="15" s="1"/>
  <c r="AH14" i="15" s="1"/>
  <c r="T20" i="19"/>
  <c r="C58" i="13" s="1"/>
  <c r="M22" i="19"/>
  <c r="AE17" i="15" s="1"/>
  <c r="AF17" i="15" s="1"/>
  <c r="AG17" i="15" s="1"/>
  <c r="AH17" i="15" s="1"/>
  <c r="P24" i="19"/>
  <c r="Q30" i="19"/>
  <c r="Q38" i="19"/>
  <c r="P39" i="19"/>
  <c r="L47" i="19"/>
  <c r="O47" i="19" s="1"/>
  <c r="U47" i="19"/>
  <c r="D61" i="13" s="1"/>
  <c r="M50" i="19"/>
  <c r="AE30" i="15" s="1"/>
  <c r="AF30" i="15" s="1"/>
  <c r="AG30" i="15" s="1"/>
  <c r="AH30" i="15" s="1"/>
  <c r="T56" i="19"/>
  <c r="C62" i="13" s="1"/>
  <c r="M58" i="19"/>
  <c r="AE33" i="15" s="1"/>
  <c r="AF33" i="15" s="1"/>
  <c r="AG33" i="15" s="1"/>
  <c r="AH33" i="15" s="1"/>
  <c r="H60" i="19"/>
  <c r="P60" i="19"/>
  <c r="S65" i="19"/>
  <c r="M66" i="19"/>
  <c r="AE36" i="15" s="1"/>
  <c r="AF36" i="15" s="1"/>
  <c r="AG36" i="15" s="1"/>
  <c r="AH36" i="15" s="1"/>
  <c r="L2" i="19"/>
  <c r="T11" i="19"/>
  <c r="C57" i="13" s="1"/>
  <c r="T47" i="19"/>
  <c r="C61" i="13" s="1"/>
  <c r="Q31" i="18"/>
  <c r="P31" i="18"/>
  <c r="P14" i="18"/>
  <c r="Q14" i="18"/>
  <c r="P22" i="18"/>
  <c r="Q22" i="18"/>
  <c r="Q23" i="18"/>
  <c r="P23" i="18"/>
  <c r="Q39" i="18"/>
  <c r="P39" i="18"/>
  <c r="P66" i="18"/>
  <c r="Q66" i="18"/>
  <c r="P30" i="18"/>
  <c r="Q30" i="18"/>
  <c r="P58" i="18"/>
  <c r="Q58" i="18"/>
  <c r="T2" i="18"/>
  <c r="C45" i="13" s="1"/>
  <c r="G45" i="13" s="1"/>
  <c r="S11" i="18"/>
  <c r="T38" i="18"/>
  <c r="C49" i="13" s="1"/>
  <c r="P42" i="18"/>
  <c r="P57" i="18"/>
  <c r="P65" i="18"/>
  <c r="M11" i="18"/>
  <c r="X11" i="15" s="1"/>
  <c r="Y11" i="15" s="1"/>
  <c r="Z11" i="15" s="1"/>
  <c r="AA11" i="15" s="1"/>
  <c r="P20" i="18"/>
  <c r="U20" i="18"/>
  <c r="D47" i="13" s="1"/>
  <c r="M23" i="18"/>
  <c r="X18" i="15" s="1"/>
  <c r="Y18" i="15" s="1"/>
  <c r="Z18" i="15" s="1"/>
  <c r="AA18" i="15" s="1"/>
  <c r="T29" i="18"/>
  <c r="C48" i="13" s="1"/>
  <c r="M31" i="18"/>
  <c r="X21" i="15" s="1"/>
  <c r="Y21" i="15" s="1"/>
  <c r="Z21" i="15" s="1"/>
  <c r="AA21" i="15" s="1"/>
  <c r="P32" i="18"/>
  <c r="P33" i="18"/>
  <c r="S38" i="18"/>
  <c r="M39" i="18"/>
  <c r="X24" i="15" s="1"/>
  <c r="Y24" i="15" s="1"/>
  <c r="Z24" i="15" s="1"/>
  <c r="AA24" i="15" s="1"/>
  <c r="P40" i="18"/>
  <c r="P56" i="18"/>
  <c r="U56" i="18"/>
  <c r="D51" i="13" s="1"/>
  <c r="T65" i="18"/>
  <c r="C52" i="13" s="1"/>
  <c r="P68" i="18"/>
  <c r="M2" i="18"/>
  <c r="X7" i="15" s="1"/>
  <c r="Y7" i="15" s="1"/>
  <c r="Z7" i="15" s="1"/>
  <c r="AA7" i="15" s="1"/>
  <c r="L3" i="18"/>
  <c r="O3" i="18" s="1"/>
  <c r="F6" i="18"/>
  <c r="J6" i="18"/>
  <c r="L11" i="18"/>
  <c r="O11" i="18" s="1"/>
  <c r="U11" i="18"/>
  <c r="D46" i="13" s="1"/>
  <c r="M14" i="18"/>
  <c r="X14" i="15" s="1"/>
  <c r="Y14" i="15" s="1"/>
  <c r="Z14" i="15" s="1"/>
  <c r="AA14" i="15" s="1"/>
  <c r="T20" i="18"/>
  <c r="C47" i="13" s="1"/>
  <c r="M22" i="18"/>
  <c r="X17" i="15" s="1"/>
  <c r="Y17" i="15" s="1"/>
  <c r="Z17" i="15" s="1"/>
  <c r="AA17" i="15" s="1"/>
  <c r="P24" i="18"/>
  <c r="S29" i="18"/>
  <c r="M30" i="18"/>
  <c r="X20" i="15" s="1"/>
  <c r="Y20" i="15" s="1"/>
  <c r="Z20" i="15" s="1"/>
  <c r="AA20" i="15" s="1"/>
  <c r="M38" i="18"/>
  <c r="X23" i="15" s="1"/>
  <c r="Y23" i="15" s="1"/>
  <c r="Z23" i="15" s="1"/>
  <c r="AA23" i="15" s="1"/>
  <c r="F42" i="18"/>
  <c r="J42" i="18"/>
  <c r="L47" i="18"/>
  <c r="M50" i="18"/>
  <c r="X30" i="15" s="1"/>
  <c r="Y30" i="15" s="1"/>
  <c r="Z30" i="15" s="1"/>
  <c r="AA30" i="15" s="1"/>
  <c r="T56" i="18"/>
  <c r="C51" i="13" s="1"/>
  <c r="M58" i="18"/>
  <c r="X33" i="15" s="1"/>
  <c r="Y33" i="15" s="1"/>
  <c r="Z33" i="15" s="1"/>
  <c r="AA33" i="15" s="1"/>
  <c r="L59" i="18"/>
  <c r="O59" i="18" s="1"/>
  <c r="H60" i="18"/>
  <c r="P60" i="18"/>
  <c r="S65" i="18"/>
  <c r="M66" i="18"/>
  <c r="X36" i="15" s="1"/>
  <c r="Y36" i="15" s="1"/>
  <c r="Z36" i="15" s="1"/>
  <c r="AA36" i="15" s="1"/>
  <c r="L67" i="18"/>
  <c r="O67" i="18" s="1"/>
  <c r="P5" i="18"/>
  <c r="P6" i="18"/>
  <c r="P13" i="18"/>
  <c r="P21" i="18"/>
  <c r="P29" i="18"/>
  <c r="P41" i="18"/>
  <c r="S2" i="18"/>
  <c r="P69" i="18"/>
  <c r="L2" i="18"/>
  <c r="O2" i="18" s="1"/>
  <c r="I6" i="18"/>
  <c r="T11" i="18"/>
  <c r="C46" i="13" s="1"/>
  <c r="L38" i="18"/>
  <c r="O38" i="18" s="1"/>
  <c r="I42" i="18"/>
  <c r="G60" i="18"/>
  <c r="K60" i="18"/>
  <c r="Q31" i="17"/>
  <c r="P3" i="17"/>
  <c r="Q3" i="17"/>
  <c r="P14" i="17"/>
  <c r="Q14" i="17"/>
  <c r="P23" i="17"/>
  <c r="Q23" i="17"/>
  <c r="P67" i="17"/>
  <c r="Q67" i="17"/>
  <c r="P30" i="17"/>
  <c r="Q30" i="17"/>
  <c r="P66" i="17"/>
  <c r="Q66" i="17"/>
  <c r="L5" i="17"/>
  <c r="M5" i="17" s="1"/>
  <c r="Q10" i="15" s="1"/>
  <c r="R10" i="15" s="1"/>
  <c r="S10" i="15" s="1"/>
  <c r="T10" i="15" s="1"/>
  <c r="L29" i="17"/>
  <c r="O29" i="17" s="1"/>
  <c r="U29" i="17"/>
  <c r="D37" i="13" s="1"/>
  <c r="Q32" i="17"/>
  <c r="Q40" i="17"/>
  <c r="L41" i="17"/>
  <c r="O41" i="17" s="1"/>
  <c r="P49" i="17"/>
  <c r="L65" i="17"/>
  <c r="O65" i="17" s="1"/>
  <c r="U65" i="17"/>
  <c r="D41" i="13" s="1"/>
  <c r="Q68" i="17"/>
  <c r="P32" i="17"/>
  <c r="P33" i="17"/>
  <c r="P40" i="17"/>
  <c r="P68" i="17"/>
  <c r="P69" i="17"/>
  <c r="L11" i="17"/>
  <c r="M14" i="17"/>
  <c r="Q14" i="15" s="1"/>
  <c r="R14" i="15" s="1"/>
  <c r="S14" i="15" s="1"/>
  <c r="T14" i="15" s="1"/>
  <c r="M22" i="17"/>
  <c r="Q17" i="15" s="1"/>
  <c r="R17" i="15" s="1"/>
  <c r="S17" i="15" s="1"/>
  <c r="T17" i="15" s="1"/>
  <c r="S29" i="17"/>
  <c r="M30" i="17"/>
  <c r="Q20" i="15" s="1"/>
  <c r="R20" i="15" s="1"/>
  <c r="S20" i="15" s="1"/>
  <c r="T20" i="15" s="1"/>
  <c r="L47" i="17"/>
  <c r="O47" i="17" s="1"/>
  <c r="M50" i="17"/>
  <c r="Q30" i="15" s="1"/>
  <c r="R30" i="15" s="1"/>
  <c r="S30" i="15" s="1"/>
  <c r="T30" i="15" s="1"/>
  <c r="M58" i="17"/>
  <c r="Q33" i="15" s="1"/>
  <c r="R33" i="15" s="1"/>
  <c r="S33" i="15" s="1"/>
  <c r="T33" i="15" s="1"/>
  <c r="S65" i="17"/>
  <c r="M66" i="17"/>
  <c r="Q36" i="15" s="1"/>
  <c r="R36" i="15" s="1"/>
  <c r="S36" i="15" s="1"/>
  <c r="T36" i="15" s="1"/>
  <c r="L2" i="17"/>
  <c r="L38" i="17"/>
  <c r="L5" i="16"/>
  <c r="E23" i="13"/>
  <c r="L4" i="16"/>
  <c r="P58" i="16"/>
  <c r="Q58" i="16"/>
  <c r="P66" i="16"/>
  <c r="Q66" i="16"/>
  <c r="P22" i="16"/>
  <c r="Q22" i="16"/>
  <c r="P50" i="16"/>
  <c r="Q50" i="16"/>
  <c r="P41" i="16"/>
  <c r="S47" i="16"/>
  <c r="P49" i="16"/>
  <c r="P65" i="16"/>
  <c r="M47" i="16"/>
  <c r="J27" i="15" s="1"/>
  <c r="K27" i="15" s="1"/>
  <c r="L27" i="15" s="1"/>
  <c r="M27" i="15" s="1"/>
  <c r="P48" i="16"/>
  <c r="P56" i="16"/>
  <c r="M59" i="16"/>
  <c r="J34" i="15" s="1"/>
  <c r="K34" i="15" s="1"/>
  <c r="L34" i="15" s="1"/>
  <c r="M34" i="15" s="1"/>
  <c r="P68" i="16"/>
  <c r="P69" i="16"/>
  <c r="L3" i="16"/>
  <c r="L11" i="16"/>
  <c r="M14" i="16"/>
  <c r="J14" i="15" s="1"/>
  <c r="K14" i="15" s="1"/>
  <c r="L14" i="15" s="1"/>
  <c r="M14" i="15" s="1"/>
  <c r="M22" i="16"/>
  <c r="J17" i="15" s="1"/>
  <c r="K17" i="15" s="1"/>
  <c r="L17" i="15" s="1"/>
  <c r="M17" i="15" s="1"/>
  <c r="L23" i="16"/>
  <c r="O23" i="16" s="1"/>
  <c r="M30" i="16"/>
  <c r="J20" i="15" s="1"/>
  <c r="K20" i="15" s="1"/>
  <c r="L20" i="15" s="1"/>
  <c r="M20" i="15" s="1"/>
  <c r="L31" i="16"/>
  <c r="L39" i="16"/>
  <c r="M39" i="16" s="1"/>
  <c r="J24" i="15" s="1"/>
  <c r="K24" i="15" s="1"/>
  <c r="L24" i="15" s="1"/>
  <c r="M24" i="15" s="1"/>
  <c r="L47" i="16"/>
  <c r="O47" i="16" s="1"/>
  <c r="U47" i="16"/>
  <c r="D28" i="13" s="1"/>
  <c r="M50" i="16"/>
  <c r="J30" i="15" s="1"/>
  <c r="K30" i="15" s="1"/>
  <c r="L30" i="15" s="1"/>
  <c r="M30" i="15" s="1"/>
  <c r="T56" i="16"/>
  <c r="C29" i="13" s="1"/>
  <c r="M58" i="16"/>
  <c r="J33" i="15" s="1"/>
  <c r="K33" i="15" s="1"/>
  <c r="L33" i="15" s="1"/>
  <c r="M33" i="15" s="1"/>
  <c r="L59" i="16"/>
  <c r="O59" i="16" s="1"/>
  <c r="H60" i="16"/>
  <c r="P60" i="16"/>
  <c r="S65" i="16"/>
  <c r="M66" i="16"/>
  <c r="J36" i="15" s="1"/>
  <c r="K36" i="15" s="1"/>
  <c r="L36" i="15" s="1"/>
  <c r="M36" i="15" s="1"/>
  <c r="L67" i="16"/>
  <c r="O67" i="16" s="1"/>
  <c r="P57" i="16"/>
  <c r="T65" i="16"/>
  <c r="C30" i="13" s="1"/>
  <c r="L2" i="16"/>
  <c r="L38" i="16"/>
  <c r="T47" i="16"/>
  <c r="C28" i="13" s="1"/>
  <c r="G60" i="16"/>
  <c r="K60" i="16"/>
  <c r="M50" i="3"/>
  <c r="C30" i="15" s="1"/>
  <c r="L22" i="3"/>
  <c r="M22" i="3" s="1"/>
  <c r="C17" i="15" s="1"/>
  <c r="D17" i="15" s="1"/>
  <c r="E17" i="15" s="1"/>
  <c r="F17" i="15" s="1"/>
  <c r="M58" i="3"/>
  <c r="M57" i="3"/>
  <c r="C32" i="15" s="1"/>
  <c r="O68" i="3"/>
  <c r="P68" i="3"/>
  <c r="Q68" i="3"/>
  <c r="L40" i="3"/>
  <c r="M40" i="3" s="1"/>
  <c r="C25" i="15" s="1"/>
  <c r="D25" i="15" s="1"/>
  <c r="E25" i="15" s="1"/>
  <c r="F25" i="15" s="1"/>
  <c r="I60" i="3"/>
  <c r="J69" i="3"/>
  <c r="L23" i="3"/>
  <c r="L41" i="3"/>
  <c r="M68" i="3"/>
  <c r="C38" i="15" s="1"/>
  <c r="Q50" i="3"/>
  <c r="P50" i="3"/>
  <c r="J60" i="3"/>
  <c r="K60" i="3"/>
  <c r="G60" i="3"/>
  <c r="M59" i="3"/>
  <c r="C34" i="15" s="1"/>
  <c r="H60" i="3"/>
  <c r="L67" i="3"/>
  <c r="M67" i="3" s="1"/>
  <c r="L66" i="3"/>
  <c r="M49" i="3"/>
  <c r="L48" i="3"/>
  <c r="M39" i="3"/>
  <c r="C24" i="15" s="1"/>
  <c r="L21" i="3"/>
  <c r="M21" i="3" s="1"/>
  <c r="C16" i="15" s="1"/>
  <c r="M30" i="3"/>
  <c r="C20" i="15" s="1"/>
  <c r="L14" i="3"/>
  <c r="M14" i="3" s="1"/>
  <c r="M32" i="3"/>
  <c r="C22" i="15" s="1"/>
  <c r="L31" i="3"/>
  <c r="L13" i="3"/>
  <c r="M13" i="3" s="1"/>
  <c r="L12" i="3"/>
  <c r="M12" i="3" s="1"/>
  <c r="Q57" i="31" l="1"/>
  <c r="O57" i="31"/>
  <c r="P16" i="37"/>
  <c r="P7" i="37"/>
  <c r="P30" i="34"/>
  <c r="O30" i="34"/>
  <c r="Q41" i="29"/>
  <c r="O41" i="29"/>
  <c r="P61" i="36"/>
  <c r="P70" i="36"/>
  <c r="P52" i="35"/>
  <c r="P43" i="35"/>
  <c r="Q68" i="29"/>
  <c r="P14" i="37"/>
  <c r="P16" i="32"/>
  <c r="P4" i="37"/>
  <c r="Q4" i="37"/>
  <c r="O4" i="37"/>
  <c r="P12" i="34"/>
  <c r="O12" i="34"/>
  <c r="P70" i="37"/>
  <c r="P61" i="37"/>
  <c r="O68" i="32"/>
  <c r="Q68" i="32"/>
  <c r="P61" i="29"/>
  <c r="P70" i="29"/>
  <c r="O32" i="18"/>
  <c r="Q32" i="18"/>
  <c r="O48" i="16"/>
  <c r="Q48" i="16"/>
  <c r="P68" i="31"/>
  <c r="Q68" i="31"/>
  <c r="O68" i="31"/>
  <c r="P34" i="33"/>
  <c r="P25" i="33"/>
  <c r="P34" i="18"/>
  <c r="P25" i="18"/>
  <c r="Q49" i="16"/>
  <c r="O49" i="16"/>
  <c r="P66" i="30"/>
  <c r="O66" i="30"/>
  <c r="Q66" i="30"/>
  <c r="P7" i="34"/>
  <c r="P16" i="34"/>
  <c r="Q5" i="33"/>
  <c r="O5" i="33"/>
  <c r="P21" i="34"/>
  <c r="O21" i="34"/>
  <c r="P57" i="34"/>
  <c r="O57" i="34"/>
  <c r="O65" i="32"/>
  <c r="Q65" i="32"/>
  <c r="P16" i="18"/>
  <c r="P7" i="18"/>
  <c r="P68" i="29"/>
  <c r="P23" i="30"/>
  <c r="P5" i="33"/>
  <c r="P43" i="37"/>
  <c r="Q41" i="18"/>
  <c r="O41" i="18"/>
  <c r="Q65" i="35"/>
  <c r="O65" i="35"/>
  <c r="O20" i="33"/>
  <c r="Q20" i="33"/>
  <c r="Q57" i="19"/>
  <c r="O57" i="19"/>
  <c r="P12" i="18"/>
  <c r="O12" i="18"/>
  <c r="Q12" i="18"/>
  <c r="Q49" i="29"/>
  <c r="O49" i="29"/>
  <c r="Q47" i="35"/>
  <c r="O47" i="35"/>
  <c r="Q11" i="34"/>
  <c r="O11" i="34"/>
  <c r="P25" i="31"/>
  <c r="P34" i="31"/>
  <c r="P34" i="37"/>
  <c r="P25" i="37"/>
  <c r="P7" i="33"/>
  <c r="P16" i="33"/>
  <c r="Q2" i="30"/>
  <c r="O2" i="30"/>
  <c r="P48" i="34"/>
  <c r="O48" i="34"/>
  <c r="O56" i="19"/>
  <c r="Q56" i="19"/>
  <c r="O68" i="18"/>
  <c r="Q68" i="18"/>
  <c r="P34" i="35"/>
  <c r="P25" i="35"/>
  <c r="P70" i="31"/>
  <c r="P61" i="31"/>
  <c r="P41" i="35"/>
  <c r="Q41" i="35"/>
  <c r="O41" i="35"/>
  <c r="Q41" i="33"/>
  <c r="O41" i="33"/>
  <c r="P61" i="32"/>
  <c r="P70" i="32"/>
  <c r="P61" i="18"/>
  <c r="P70" i="18"/>
  <c r="P30" i="29"/>
  <c r="O30" i="29"/>
  <c r="Q30" i="29"/>
  <c r="Q2" i="34"/>
  <c r="O2" i="34"/>
  <c r="P16" i="36"/>
  <c r="P7" i="36"/>
  <c r="P43" i="33"/>
  <c r="P52" i="33"/>
  <c r="P61" i="30"/>
  <c r="P70" i="30"/>
  <c r="P21" i="36"/>
  <c r="O21" i="36"/>
  <c r="Q21" i="36"/>
  <c r="P12" i="29"/>
  <c r="O12" i="29"/>
  <c r="Q12" i="29"/>
  <c r="P43" i="19"/>
  <c r="P52" i="19"/>
  <c r="O32" i="35"/>
  <c r="Q32" i="35"/>
  <c r="P7" i="30"/>
  <c r="P16" i="30"/>
  <c r="P34" i="19"/>
  <c r="P25" i="19"/>
  <c r="P5" i="35"/>
  <c r="O5" i="35"/>
  <c r="Q5" i="35"/>
  <c r="P7" i="31"/>
  <c r="P16" i="31"/>
  <c r="P41" i="29"/>
  <c r="P32" i="35"/>
  <c r="Q40" i="36"/>
  <c r="P52" i="32"/>
  <c r="P43" i="32"/>
  <c r="Q21" i="33"/>
  <c r="O21" i="33"/>
  <c r="P34" i="32"/>
  <c r="P25" i="32"/>
  <c r="P61" i="34"/>
  <c r="P70" i="34"/>
  <c r="Q2" i="35"/>
  <c r="O2" i="35"/>
  <c r="P5" i="37"/>
  <c r="O5" i="37"/>
  <c r="Q50" i="32"/>
  <c r="O50" i="32"/>
  <c r="Q65" i="29"/>
  <c r="O65" i="29"/>
  <c r="P3" i="34"/>
  <c r="O3" i="34"/>
  <c r="P43" i="29"/>
  <c r="Q57" i="29"/>
  <c r="O57" i="29"/>
  <c r="C14" i="15"/>
  <c r="D14" i="15" s="1"/>
  <c r="E14" i="15" s="1"/>
  <c r="F14" i="15" s="1"/>
  <c r="P57" i="31"/>
  <c r="P41" i="33"/>
  <c r="P58" i="30"/>
  <c r="Q58" i="30"/>
  <c r="O58" i="30"/>
  <c r="P31" i="17"/>
  <c r="Q23" i="30"/>
  <c r="Q30" i="34"/>
  <c r="P16" i="29"/>
  <c r="P7" i="29"/>
  <c r="P70" i="35"/>
  <c r="P61" i="35"/>
  <c r="Q13" i="33"/>
  <c r="O13" i="33"/>
  <c r="O68" i="35"/>
  <c r="Q68" i="35"/>
  <c r="Q47" i="34"/>
  <c r="O47" i="34"/>
  <c r="P34" i="34"/>
  <c r="P25" i="34"/>
  <c r="Q30" i="32"/>
  <c r="O30" i="32"/>
  <c r="P25" i="30"/>
  <c r="P34" i="30"/>
  <c r="O56" i="16"/>
  <c r="Q56" i="16"/>
  <c r="P70" i="3"/>
  <c r="P61" i="3"/>
  <c r="P61" i="19"/>
  <c r="P70" i="19"/>
  <c r="Q13" i="29"/>
  <c r="O13" i="29"/>
  <c r="P61" i="16"/>
  <c r="P70" i="16"/>
  <c r="O40" i="37"/>
  <c r="Q40" i="37"/>
  <c r="O32" i="31"/>
  <c r="Q32" i="31"/>
  <c r="P34" i="17"/>
  <c r="S20" i="17"/>
  <c r="M38" i="17"/>
  <c r="Q23" i="15" s="1"/>
  <c r="R23" i="15" s="1"/>
  <c r="S23" i="15" s="1"/>
  <c r="T23" i="15" s="1"/>
  <c r="M48" i="17"/>
  <c r="Q28" i="15" s="1"/>
  <c r="R28" i="15" s="1"/>
  <c r="S28" i="15" s="1"/>
  <c r="T28" i="15" s="1"/>
  <c r="M2" i="17"/>
  <c r="Q7" i="15" s="1"/>
  <c r="R7" i="15" s="1"/>
  <c r="S7" i="15" s="1"/>
  <c r="T7" i="15" s="1"/>
  <c r="M11" i="17"/>
  <c r="Q11" i="15" s="1"/>
  <c r="R11" i="15" s="1"/>
  <c r="S11" i="15" s="1"/>
  <c r="T11" i="15" s="1"/>
  <c r="P43" i="16"/>
  <c r="S38" i="16" s="1"/>
  <c r="M38" i="16"/>
  <c r="J23" i="15" s="1"/>
  <c r="K23" i="15" s="1"/>
  <c r="L23" i="15" s="1"/>
  <c r="M23" i="15" s="1"/>
  <c r="M31" i="16"/>
  <c r="J21" i="15" s="1"/>
  <c r="K21" i="15" s="1"/>
  <c r="L21" i="15" s="1"/>
  <c r="M21" i="15" s="1"/>
  <c r="M29" i="16"/>
  <c r="J19" i="15" s="1"/>
  <c r="K19" i="15" s="1"/>
  <c r="L19" i="15" s="1"/>
  <c r="M19" i="15" s="1"/>
  <c r="M4" i="16"/>
  <c r="J9" i="15" s="1"/>
  <c r="K9" i="15" s="1"/>
  <c r="L9" i="15" s="1"/>
  <c r="M9" i="15" s="1"/>
  <c r="M3" i="16"/>
  <c r="J8" i="15" s="1"/>
  <c r="K8" i="15" s="1"/>
  <c r="L8" i="15" s="1"/>
  <c r="M8" i="15" s="1"/>
  <c r="M2" i="16"/>
  <c r="J7" i="15" s="1"/>
  <c r="K7" i="15" s="1"/>
  <c r="L7" i="15" s="1"/>
  <c r="M7" i="15" s="1"/>
  <c r="O50" i="37"/>
  <c r="P50" i="37" s="1"/>
  <c r="Q50" i="37" s="1"/>
  <c r="P48" i="37"/>
  <c r="Q48" i="37" s="1"/>
  <c r="P52" i="37"/>
  <c r="S47" i="37" s="1"/>
  <c r="M47" i="37"/>
  <c r="X97" i="15" s="1"/>
  <c r="Y97" i="15" s="1"/>
  <c r="Z97" i="15" s="1"/>
  <c r="AA97" i="15" s="1"/>
  <c r="P34" i="36"/>
  <c r="S29" i="36" s="1"/>
  <c r="P25" i="36"/>
  <c r="M29" i="36"/>
  <c r="Q89" i="15" s="1"/>
  <c r="R89" i="15" s="1"/>
  <c r="S89" i="15" s="1"/>
  <c r="T89" i="15" s="1"/>
  <c r="P16" i="35"/>
  <c r="S11" i="35" s="1"/>
  <c r="M38" i="34"/>
  <c r="C93" i="15" s="1"/>
  <c r="D93" i="15" s="1"/>
  <c r="E93" i="15" s="1"/>
  <c r="F93" i="15" s="1"/>
  <c r="P52" i="34"/>
  <c r="P43" i="34"/>
  <c r="S38" i="34" s="1"/>
  <c r="P70" i="33"/>
  <c r="S65" i="33" s="1"/>
  <c r="P7" i="32"/>
  <c r="S2" i="32" s="1"/>
  <c r="M2" i="32"/>
  <c r="X42" i="15" s="1"/>
  <c r="Y42" i="15" s="1"/>
  <c r="Z42" i="15" s="1"/>
  <c r="AA42" i="15" s="1"/>
  <c r="M47" i="31"/>
  <c r="Q62" i="15" s="1"/>
  <c r="R62" i="15" s="1"/>
  <c r="S62" i="15" s="1"/>
  <c r="T62" i="15" s="1"/>
  <c r="P52" i="31"/>
  <c r="S47" i="31" s="1"/>
  <c r="P43" i="31"/>
  <c r="M41" i="30"/>
  <c r="J61" i="15" s="1"/>
  <c r="K61" i="15" s="1"/>
  <c r="L61" i="15" s="1"/>
  <c r="M61" i="15" s="1"/>
  <c r="M38" i="30"/>
  <c r="J58" i="15" s="1"/>
  <c r="K58" i="15" s="1"/>
  <c r="L58" i="15" s="1"/>
  <c r="M58" i="15" s="1"/>
  <c r="P43" i="30"/>
  <c r="S38" i="30" s="1"/>
  <c r="P52" i="30"/>
  <c r="P25" i="29"/>
  <c r="S20" i="29" s="1"/>
  <c r="P34" i="29"/>
  <c r="M2" i="19"/>
  <c r="AE7" i="15" s="1"/>
  <c r="AF7" i="15" s="1"/>
  <c r="AG7" i="15" s="1"/>
  <c r="AH7" i="15" s="1"/>
  <c r="P16" i="19"/>
  <c r="P7" i="19"/>
  <c r="S2" i="19" s="1"/>
  <c r="P52" i="18"/>
  <c r="S47" i="18" s="1"/>
  <c r="M47" i="18"/>
  <c r="X27" i="15" s="1"/>
  <c r="Y27" i="15" s="1"/>
  <c r="Z27" i="15" s="1"/>
  <c r="AA27" i="15" s="1"/>
  <c r="P70" i="17"/>
  <c r="P61" i="17"/>
  <c r="S56" i="17" s="1"/>
  <c r="M12" i="16"/>
  <c r="J12" i="15" s="1"/>
  <c r="K12" i="15" s="1"/>
  <c r="L12" i="15" s="1"/>
  <c r="M12" i="15" s="1"/>
  <c r="M11" i="16"/>
  <c r="J11" i="15" s="1"/>
  <c r="K11" i="15" s="1"/>
  <c r="L11" i="15" s="1"/>
  <c r="M11" i="15" s="1"/>
  <c r="C13" i="15"/>
  <c r="D13" i="15" s="1"/>
  <c r="E13" i="15" s="1"/>
  <c r="F13" i="15" s="1"/>
  <c r="C37" i="15"/>
  <c r="D37" i="15" s="1"/>
  <c r="E37" i="15" s="1"/>
  <c r="F37" i="15" s="1"/>
  <c r="C33" i="15"/>
  <c r="D33" i="15" s="1"/>
  <c r="E33" i="15" s="1"/>
  <c r="F33" i="15" s="1"/>
  <c r="C29" i="15"/>
  <c r="D29" i="15" s="1"/>
  <c r="E29" i="15" s="1"/>
  <c r="F29" i="15" s="1"/>
  <c r="C12" i="15"/>
  <c r="D12" i="15" s="1"/>
  <c r="E12" i="15" s="1"/>
  <c r="F12" i="15" s="1"/>
  <c r="Q56" i="37"/>
  <c r="P56" i="37"/>
  <c r="Q2" i="37"/>
  <c r="P2" i="37"/>
  <c r="Q38" i="37"/>
  <c r="P38" i="37"/>
  <c r="Q29" i="37"/>
  <c r="P29" i="37"/>
  <c r="Q20" i="37"/>
  <c r="P20" i="37"/>
  <c r="Q65" i="37"/>
  <c r="P65" i="37"/>
  <c r="Q11" i="37"/>
  <c r="P11" i="37"/>
  <c r="Q56" i="36"/>
  <c r="P56" i="36"/>
  <c r="Q47" i="36"/>
  <c r="P47" i="36"/>
  <c r="Q65" i="36"/>
  <c r="P65" i="36"/>
  <c r="Q2" i="36"/>
  <c r="P2" i="36"/>
  <c r="Q38" i="36"/>
  <c r="P38" i="36"/>
  <c r="Q20" i="36"/>
  <c r="P20" i="36"/>
  <c r="Q11" i="36"/>
  <c r="P11" i="36"/>
  <c r="Q58" i="35"/>
  <c r="P58" i="35"/>
  <c r="Q49" i="35"/>
  <c r="P49" i="35"/>
  <c r="P40" i="35"/>
  <c r="Q40" i="35"/>
  <c r="Q31" i="35"/>
  <c r="P31" i="35"/>
  <c r="Q22" i="35"/>
  <c r="P22" i="35"/>
  <c r="P67" i="35"/>
  <c r="Q67" i="35"/>
  <c r="J55" i="15"/>
  <c r="K55" i="15" s="1"/>
  <c r="L55" i="15" s="1"/>
  <c r="M55" i="15" s="1"/>
  <c r="O30" i="30" s="1"/>
  <c r="P30" i="30" s="1"/>
  <c r="P33" i="30" s="1"/>
  <c r="T29" i="30" s="1"/>
  <c r="P38" i="33"/>
  <c r="Q38" i="33"/>
  <c r="P47" i="33"/>
  <c r="Q47" i="33"/>
  <c r="P2" i="33"/>
  <c r="Q2" i="33"/>
  <c r="P11" i="33"/>
  <c r="Q11" i="33"/>
  <c r="P56" i="32"/>
  <c r="Q56" i="32"/>
  <c r="P20" i="32"/>
  <c r="Q20" i="32"/>
  <c r="P47" i="32"/>
  <c r="Q47" i="32"/>
  <c r="P11" i="32"/>
  <c r="Q11" i="32"/>
  <c r="P11" i="31"/>
  <c r="Q11" i="31"/>
  <c r="P38" i="31"/>
  <c r="Q38" i="31"/>
  <c r="P59" i="31"/>
  <c r="Q59" i="31"/>
  <c r="Q39" i="31"/>
  <c r="P39" i="31"/>
  <c r="P23" i="31"/>
  <c r="Q23" i="31"/>
  <c r="P3" i="31"/>
  <c r="Q3" i="31"/>
  <c r="P2" i="31"/>
  <c r="Q2" i="31"/>
  <c r="Q67" i="31"/>
  <c r="P67" i="31"/>
  <c r="Q65" i="30"/>
  <c r="P65" i="30"/>
  <c r="P20" i="30"/>
  <c r="Q20" i="30"/>
  <c r="P56" i="30"/>
  <c r="Q56" i="30"/>
  <c r="Q57" i="30"/>
  <c r="P57" i="30"/>
  <c r="Q29" i="30"/>
  <c r="P29" i="30"/>
  <c r="Q13" i="30"/>
  <c r="P13" i="30"/>
  <c r="Q5" i="30"/>
  <c r="P5" i="30"/>
  <c r="Q49" i="30"/>
  <c r="P49" i="30"/>
  <c r="Q21" i="30"/>
  <c r="P21" i="30"/>
  <c r="P38" i="29"/>
  <c r="Q38" i="29"/>
  <c r="P47" i="29"/>
  <c r="Q47" i="29"/>
  <c r="P2" i="29"/>
  <c r="Q2" i="29"/>
  <c r="P11" i="29"/>
  <c r="Q11" i="29"/>
  <c r="P56" i="29"/>
  <c r="Q56" i="29"/>
  <c r="P20" i="19"/>
  <c r="Q20" i="19"/>
  <c r="P47" i="19"/>
  <c r="Q47" i="19"/>
  <c r="Q21" i="19"/>
  <c r="P21" i="19"/>
  <c r="Q13" i="19"/>
  <c r="P13" i="19"/>
  <c r="Q41" i="19"/>
  <c r="P41" i="19"/>
  <c r="Q29" i="19"/>
  <c r="P29" i="19"/>
  <c r="Q65" i="19"/>
  <c r="P65" i="19"/>
  <c r="Q11" i="18"/>
  <c r="P11" i="18"/>
  <c r="P3" i="18"/>
  <c r="Q3" i="18"/>
  <c r="Q67" i="18"/>
  <c r="P67" i="18"/>
  <c r="P38" i="18"/>
  <c r="Q38" i="18"/>
  <c r="P2" i="18"/>
  <c r="Q2" i="18"/>
  <c r="P59" i="18"/>
  <c r="Q59" i="18"/>
  <c r="Q65" i="17"/>
  <c r="P65" i="17"/>
  <c r="P47" i="17"/>
  <c r="Q47" i="17"/>
  <c r="Q41" i="17"/>
  <c r="P41" i="17"/>
  <c r="Q29" i="17"/>
  <c r="P29" i="17"/>
  <c r="M5" i="16"/>
  <c r="J10" i="15" s="1"/>
  <c r="K10" i="15" s="1"/>
  <c r="L10" i="15" s="1"/>
  <c r="M10" i="15" s="1"/>
  <c r="O5" i="16"/>
  <c r="P47" i="16"/>
  <c r="Q47" i="16"/>
  <c r="P59" i="16"/>
  <c r="Q59" i="16"/>
  <c r="P67" i="16"/>
  <c r="Q67" i="16"/>
  <c r="P23" i="16"/>
  <c r="Q23" i="16"/>
  <c r="P23" i="3"/>
  <c r="O23" i="3"/>
  <c r="Q23" i="3"/>
  <c r="O41" i="3"/>
  <c r="P41" i="3"/>
  <c r="Q41" i="3"/>
  <c r="M66" i="3"/>
  <c r="C36" i="15" s="1"/>
  <c r="M48" i="3"/>
  <c r="C28" i="15" s="1"/>
  <c r="M31" i="3"/>
  <c r="C21" i="15" l="1"/>
  <c r="D21" i="15" s="1"/>
  <c r="E21" i="15" s="1"/>
  <c r="F21" i="15" s="1"/>
  <c r="U29" i="30"/>
  <c r="D81" i="13" s="1"/>
  <c r="C81" i="13"/>
  <c r="Q30" i="30"/>
  <c r="P5" i="16"/>
  <c r="L4" i="3"/>
  <c r="L5" i="3"/>
  <c r="Q5" i="16" l="1"/>
  <c r="M5" i="3"/>
  <c r="M4" i="3"/>
  <c r="L3" i="3"/>
  <c r="M3" i="3" s="1"/>
  <c r="R87" i="4"/>
  <c r="R86" i="4"/>
  <c r="R85" i="4"/>
  <c r="R84" i="4"/>
  <c r="R83" i="4"/>
  <c r="R82" i="4"/>
  <c r="R81" i="4"/>
  <c r="R80" i="4"/>
  <c r="E1" i="1"/>
  <c r="L1" i="4" s="1"/>
  <c r="G47" i="1"/>
  <c r="E47" i="1" s="1"/>
  <c r="G48" i="1"/>
  <c r="E48" i="1" s="1"/>
  <c r="AA87" i="4" s="1"/>
  <c r="G49" i="1"/>
  <c r="D49" i="1" s="1"/>
  <c r="C105" i="38" s="1"/>
  <c r="G41" i="1"/>
  <c r="C41" i="1" s="1"/>
  <c r="B99" i="38" s="1"/>
  <c r="G42" i="1"/>
  <c r="E42" i="1" s="1"/>
  <c r="AA86" i="4" s="1"/>
  <c r="G43" i="1"/>
  <c r="D43" i="1" s="1"/>
  <c r="C101" i="38" s="1"/>
  <c r="G35" i="1"/>
  <c r="E35" i="1" s="1"/>
  <c r="G36" i="1"/>
  <c r="G37" i="1"/>
  <c r="G29" i="1"/>
  <c r="C29" i="1" s="1"/>
  <c r="B91" i="38" s="1"/>
  <c r="G30" i="1"/>
  <c r="E30" i="1" s="1"/>
  <c r="AA84" i="4" s="1"/>
  <c r="G31" i="1"/>
  <c r="E31" i="1" s="1"/>
  <c r="G23" i="1"/>
  <c r="C23" i="1" s="1"/>
  <c r="B87" i="38" s="1"/>
  <c r="G24" i="1"/>
  <c r="C24" i="1" s="1"/>
  <c r="G25" i="1"/>
  <c r="E25" i="1" s="1"/>
  <c r="G17" i="1"/>
  <c r="E17" i="1" s="1"/>
  <c r="G18" i="1"/>
  <c r="C18" i="1" s="1"/>
  <c r="G19" i="1"/>
  <c r="E19" i="1" s="1"/>
  <c r="G11" i="1"/>
  <c r="E11" i="1" s="1"/>
  <c r="G12" i="1"/>
  <c r="C12" i="1" s="1"/>
  <c r="G13" i="1"/>
  <c r="C13" i="1" s="1"/>
  <c r="B81" i="38" s="1"/>
  <c r="G5" i="1"/>
  <c r="E5" i="1" s="1"/>
  <c r="G6" i="1"/>
  <c r="C6" i="1" s="1"/>
  <c r="G7" i="1"/>
  <c r="D7" i="1" s="1"/>
  <c r="C77" i="38" s="1"/>
  <c r="A4" i="1"/>
  <c r="C80" i="4" l="1"/>
  <c r="K80" i="4"/>
  <c r="F81" i="4"/>
  <c r="N81" i="4"/>
  <c r="N160" i="4" s="1"/>
  <c r="N170" i="4" s="1"/>
  <c r="A12" i="36" s="1"/>
  <c r="I82" i="4"/>
  <c r="I161" i="4" s="1"/>
  <c r="I171" i="4" s="1"/>
  <c r="A21" i="31" s="1"/>
  <c r="D83" i="4"/>
  <c r="L83" i="4"/>
  <c r="G84" i="4"/>
  <c r="O84" i="4"/>
  <c r="J85" i="4"/>
  <c r="E86" i="4"/>
  <c r="M86" i="4"/>
  <c r="H87" i="4"/>
  <c r="B81" i="4"/>
  <c r="B160" i="4" s="1"/>
  <c r="B170" i="4" s="1"/>
  <c r="D80" i="4"/>
  <c r="L80" i="4"/>
  <c r="G81" i="4"/>
  <c r="O81" i="4"/>
  <c r="J82" i="4"/>
  <c r="E83" i="4"/>
  <c r="M83" i="4"/>
  <c r="H84" i="4"/>
  <c r="C85" i="4"/>
  <c r="K85" i="4"/>
  <c r="F86" i="4"/>
  <c r="N86" i="4"/>
  <c r="I87" i="4"/>
  <c r="B82" i="4"/>
  <c r="E80" i="4"/>
  <c r="E159" i="4" s="1"/>
  <c r="E169" i="4" s="1"/>
  <c r="M80" i="4"/>
  <c r="H81" i="4"/>
  <c r="C82" i="4"/>
  <c r="K82" i="4"/>
  <c r="F83" i="4"/>
  <c r="N83" i="4"/>
  <c r="I84" i="4"/>
  <c r="D85" i="4"/>
  <c r="H113" i="4" s="1"/>
  <c r="H147" i="4" s="1"/>
  <c r="L85" i="4"/>
  <c r="G86" i="4"/>
  <c r="O86" i="4"/>
  <c r="J87" i="4"/>
  <c r="B83" i="4"/>
  <c r="F80" i="4"/>
  <c r="N80" i="4"/>
  <c r="I81" i="4"/>
  <c r="I160" i="4" s="1"/>
  <c r="I170" i="4" s="1"/>
  <c r="A12" i="31" s="1"/>
  <c r="D82" i="4"/>
  <c r="L82" i="4"/>
  <c r="G83" i="4"/>
  <c r="O83" i="4"/>
  <c r="J84" i="4"/>
  <c r="E85" i="4"/>
  <c r="M85" i="4"/>
  <c r="H86" i="4"/>
  <c r="C87" i="4"/>
  <c r="K87" i="4"/>
  <c r="B84" i="4"/>
  <c r="G80" i="4"/>
  <c r="O80" i="4"/>
  <c r="J81" i="4"/>
  <c r="E82" i="4"/>
  <c r="M82" i="4"/>
  <c r="H83" i="4"/>
  <c r="C84" i="4"/>
  <c r="K84" i="4"/>
  <c r="F85" i="4"/>
  <c r="N85" i="4"/>
  <c r="I86" i="4"/>
  <c r="D87" i="4"/>
  <c r="L87" i="4"/>
  <c r="B85" i="4"/>
  <c r="H80" i="4"/>
  <c r="C81" i="4"/>
  <c r="K81" i="4"/>
  <c r="F82" i="4"/>
  <c r="N82" i="4"/>
  <c r="I83" i="4"/>
  <c r="D84" i="4"/>
  <c r="L84" i="4"/>
  <c r="G85" i="4"/>
  <c r="O85" i="4"/>
  <c r="J86" i="4"/>
  <c r="E87" i="4"/>
  <c r="M87" i="4"/>
  <c r="B86" i="4"/>
  <c r="I80" i="4"/>
  <c r="I159" i="4" s="1"/>
  <c r="I169" i="4" s="1"/>
  <c r="A3" i="31" s="1"/>
  <c r="D81" i="4"/>
  <c r="D160" i="4" s="1"/>
  <c r="D170" i="4" s="1"/>
  <c r="L81" i="4"/>
  <c r="L160" i="4" s="1"/>
  <c r="L170" i="4" s="1"/>
  <c r="A12" i="34" s="1"/>
  <c r="G82" i="4"/>
  <c r="O82" i="4"/>
  <c r="J83" i="4"/>
  <c r="E84" i="4"/>
  <c r="M84" i="4"/>
  <c r="H85" i="4"/>
  <c r="C86" i="4"/>
  <c r="K86" i="4"/>
  <c r="F87" i="4"/>
  <c r="N87" i="4"/>
  <c r="B87" i="4"/>
  <c r="J80" i="4"/>
  <c r="E81" i="4"/>
  <c r="M81" i="4"/>
  <c r="M160" i="4" s="1"/>
  <c r="M170" i="4" s="1"/>
  <c r="A12" i="35" s="1"/>
  <c r="H82" i="4"/>
  <c r="C83" i="4"/>
  <c r="K83" i="4"/>
  <c r="F84" i="4"/>
  <c r="N84" i="4"/>
  <c r="I85" i="4"/>
  <c r="D86" i="4"/>
  <c r="L86" i="4"/>
  <c r="G87" i="4"/>
  <c r="O87" i="4"/>
  <c r="B80" i="4"/>
  <c r="B53" i="38"/>
  <c r="B88" i="38"/>
  <c r="B49" i="38"/>
  <c r="B84" i="38"/>
  <c r="B45" i="38"/>
  <c r="B80" i="38"/>
  <c r="B41" i="38"/>
  <c r="B76" i="38"/>
  <c r="R9" i="13"/>
  <c r="C70" i="38"/>
  <c r="R8" i="13"/>
  <c r="C66" i="38"/>
  <c r="R2" i="13"/>
  <c r="C42" i="38"/>
  <c r="M6" i="13"/>
  <c r="B56" i="38"/>
  <c r="M8" i="13"/>
  <c r="B64" i="38"/>
  <c r="Q3" i="13"/>
  <c r="B46" i="38"/>
  <c r="M5" i="13"/>
  <c r="B52" i="38"/>
  <c r="C49" i="1"/>
  <c r="B105" i="38" s="1"/>
  <c r="C47" i="1"/>
  <c r="B103" i="38" s="1"/>
  <c r="D47" i="1"/>
  <c r="C103" i="38" s="1"/>
  <c r="C7" i="1"/>
  <c r="B77" i="38" s="1"/>
  <c r="D41" i="1"/>
  <c r="C99" i="38" s="1"/>
  <c r="E41" i="1"/>
  <c r="X86" i="4" s="1"/>
  <c r="D30" i="1"/>
  <c r="C92" i="38" s="1"/>
  <c r="C25" i="1"/>
  <c r="B89" i="38" s="1"/>
  <c r="D25" i="1"/>
  <c r="C89" i="38" s="1"/>
  <c r="D19" i="1"/>
  <c r="C85" i="38" s="1"/>
  <c r="D13" i="1"/>
  <c r="C81" i="38" s="1"/>
  <c r="E7" i="1"/>
  <c r="AD80" i="4" s="1"/>
  <c r="C10" i="15"/>
  <c r="D10" i="15" s="1"/>
  <c r="E10" i="15" s="1"/>
  <c r="F10" i="15" s="1"/>
  <c r="C9" i="15"/>
  <c r="D9" i="15" s="1"/>
  <c r="E9" i="15" s="1"/>
  <c r="F9" i="15" s="1"/>
  <c r="D24" i="1"/>
  <c r="C88" i="38" s="1"/>
  <c r="C17" i="1"/>
  <c r="B83" i="38" s="1"/>
  <c r="D17" i="1"/>
  <c r="C83" i="38" s="1"/>
  <c r="D12" i="1"/>
  <c r="C80" i="38" s="1"/>
  <c r="C11" i="1"/>
  <c r="B79" i="38" s="1"/>
  <c r="D11" i="1"/>
  <c r="C79" i="38" s="1"/>
  <c r="D5" i="1"/>
  <c r="C75" i="38" s="1"/>
  <c r="C5" i="1"/>
  <c r="B75" i="38" s="1"/>
  <c r="Y81" i="4"/>
  <c r="O3" i="13"/>
  <c r="Y80" i="4"/>
  <c r="O2" i="13"/>
  <c r="Y82" i="4"/>
  <c r="O4" i="13"/>
  <c r="Y83" i="4"/>
  <c r="O5" i="13"/>
  <c r="D18" i="1"/>
  <c r="E18" i="1"/>
  <c r="AA82" i="4" s="1"/>
  <c r="E23" i="1"/>
  <c r="X83" i="4" s="1"/>
  <c r="D23" i="1"/>
  <c r="C87" i="38" s="1"/>
  <c r="E24" i="1"/>
  <c r="AA83" i="4" s="1"/>
  <c r="D29" i="1"/>
  <c r="E29" i="1"/>
  <c r="X84" i="4" s="1"/>
  <c r="C30" i="1"/>
  <c r="D35" i="1"/>
  <c r="C95" i="38" s="1"/>
  <c r="C35" i="1"/>
  <c r="D37" i="1"/>
  <c r="C97" i="38" s="1"/>
  <c r="C37" i="1"/>
  <c r="B97" i="38" s="1"/>
  <c r="E49" i="1"/>
  <c r="C8" i="15"/>
  <c r="D8" i="15" s="1"/>
  <c r="E8" i="15" s="1"/>
  <c r="F8" i="15" s="1"/>
  <c r="E13" i="1"/>
  <c r="E12" i="1"/>
  <c r="AA81" i="4" s="1"/>
  <c r="C36" i="1"/>
  <c r="D36" i="1"/>
  <c r="C48" i="1"/>
  <c r="D48" i="1"/>
  <c r="E43" i="1"/>
  <c r="C43" i="1"/>
  <c r="D42" i="1"/>
  <c r="C42" i="1"/>
  <c r="E37" i="1"/>
  <c r="AD85" i="4" s="1"/>
  <c r="E36" i="1"/>
  <c r="AA85" i="4" s="1"/>
  <c r="C31" i="1"/>
  <c r="B93" i="38" s="1"/>
  <c r="D31" i="1"/>
  <c r="C93" i="38" s="1"/>
  <c r="C19" i="1"/>
  <c r="B85" i="38" s="1"/>
  <c r="G159" i="4"/>
  <c r="G169" i="4" s="1"/>
  <c r="D109" i="4"/>
  <c r="D143" i="4" s="1"/>
  <c r="D40" i="3" s="1"/>
  <c r="O40" i="3" s="1"/>
  <c r="P40" i="3" s="1"/>
  <c r="Q40" i="3" s="1"/>
  <c r="J159" i="4"/>
  <c r="J169" i="4" s="1"/>
  <c r="A3" i="32" s="1"/>
  <c r="B121" i="4"/>
  <c r="B155" i="4" s="1"/>
  <c r="B67" i="3" s="1"/>
  <c r="A34" i="38" s="1"/>
  <c r="G165" i="4"/>
  <c r="G175" i="4" s="1"/>
  <c r="G162" i="4"/>
  <c r="G172" i="4" s="1"/>
  <c r="F159" i="4"/>
  <c r="F169" i="4" s="1"/>
  <c r="G121" i="4"/>
  <c r="G155" i="4" s="1"/>
  <c r="C159" i="4"/>
  <c r="C169" i="4" s="1"/>
  <c r="J165" i="4"/>
  <c r="J175" i="4" s="1"/>
  <c r="A57" i="32" s="1"/>
  <c r="N161" i="4"/>
  <c r="N171" i="4" s="1"/>
  <c r="A21" i="36" s="1"/>
  <c r="B161" i="4"/>
  <c r="B171" i="4" s="1"/>
  <c r="J160" i="4"/>
  <c r="J170" i="4" s="1"/>
  <c r="A12" i="32" s="1"/>
  <c r="L159" i="4"/>
  <c r="L169" i="4" s="1"/>
  <c r="A3" i="34" s="1"/>
  <c r="N159" i="4"/>
  <c r="N169" i="4" s="1"/>
  <c r="A3" i="36" s="1"/>
  <c r="L165" i="4"/>
  <c r="L175" i="4" s="1"/>
  <c r="A57" i="34" s="1"/>
  <c r="C165" i="4"/>
  <c r="C175" i="4" s="1"/>
  <c r="K163" i="4"/>
  <c r="K173" i="4" s="1"/>
  <c r="A39" i="33" s="1"/>
  <c r="G160" i="4"/>
  <c r="G170" i="4" s="1"/>
  <c r="O159" i="4"/>
  <c r="O169" i="4" s="1"/>
  <c r="A3" i="37" s="1"/>
  <c r="D159" i="4"/>
  <c r="D169" i="4" s="1"/>
  <c r="M159" i="4"/>
  <c r="M169" i="4" s="1"/>
  <c r="A3" i="35" s="1"/>
  <c r="H160" i="4"/>
  <c r="H170" i="4" s="1"/>
  <c r="A12" i="30" s="1"/>
  <c r="C160" i="4"/>
  <c r="C170" i="4" s="1"/>
  <c r="J161" i="4"/>
  <c r="J171" i="4" s="1"/>
  <c r="A21" i="32" s="1"/>
  <c r="AQ101" i="4"/>
  <c r="AQ135" i="4" s="1"/>
  <c r="D22" i="37" s="1"/>
  <c r="F164" i="4"/>
  <c r="F174" i="4" s="1"/>
  <c r="L164" i="4"/>
  <c r="L174" i="4" s="1"/>
  <c r="A48" i="34" s="1"/>
  <c r="H159" i="4"/>
  <c r="H169" i="4" s="1"/>
  <c r="A3" i="30" s="1"/>
  <c r="K159" i="4"/>
  <c r="K169" i="4" s="1"/>
  <c r="A3" i="33" s="1"/>
  <c r="O160" i="4"/>
  <c r="O170" i="4" s="1"/>
  <c r="A12" i="37" s="1"/>
  <c r="K160" i="4"/>
  <c r="K170" i="4" s="1"/>
  <c r="A12" i="33" s="1"/>
  <c r="F160" i="4"/>
  <c r="F170" i="4" s="1"/>
  <c r="E160" i="4"/>
  <c r="E170" i="4" s="1"/>
  <c r="C162" i="4"/>
  <c r="C172" i="4" s="1"/>
  <c r="J164" i="4"/>
  <c r="J174" i="4" s="1"/>
  <c r="A48" i="32" s="1"/>
  <c r="H165" i="4"/>
  <c r="H175" i="4" s="1"/>
  <c r="A57" i="30" s="1"/>
  <c r="D166" i="4"/>
  <c r="D176" i="4" s="1"/>
  <c r="B159" i="4"/>
  <c r="B169" i="4" s="1"/>
  <c r="E6" i="1"/>
  <c r="AA80" i="4" s="1"/>
  <c r="D6" i="1"/>
  <c r="G63" i="13"/>
  <c r="G61" i="13"/>
  <c r="G59" i="13"/>
  <c r="N65" i="3"/>
  <c r="E19" i="13" s="1"/>
  <c r="N56" i="3"/>
  <c r="E18" i="13" s="1"/>
  <c r="A46" i="1"/>
  <c r="A40" i="1"/>
  <c r="A34" i="1"/>
  <c r="A28" i="1"/>
  <c r="A22" i="1"/>
  <c r="A16" i="1"/>
  <c r="A10" i="1"/>
  <c r="V86" i="4"/>
  <c r="G10" i="1"/>
  <c r="D10" i="1" s="1"/>
  <c r="X81" i="4"/>
  <c r="AB81" i="4"/>
  <c r="G16" i="1"/>
  <c r="C16" i="1" s="1"/>
  <c r="G22" i="1"/>
  <c r="C22" i="1" s="1"/>
  <c r="AD83" i="4"/>
  <c r="G28" i="1"/>
  <c r="D28" i="1" s="1"/>
  <c r="AD84" i="4"/>
  <c r="G34" i="1"/>
  <c r="C34" i="1" s="1"/>
  <c r="X85" i="4"/>
  <c r="G40" i="1"/>
  <c r="C40" i="1" s="1"/>
  <c r="G46" i="1"/>
  <c r="C46" i="1" s="1"/>
  <c r="X87" i="4"/>
  <c r="G4" i="1"/>
  <c r="C4" i="1" s="1"/>
  <c r="B69" i="38" l="1"/>
  <c r="B104" i="38"/>
  <c r="B67" i="38"/>
  <c r="B102" i="38"/>
  <c r="C69" i="38"/>
  <c r="C104" i="38"/>
  <c r="B63" i="38"/>
  <c r="B98" i="38"/>
  <c r="C65" i="38"/>
  <c r="C100" i="38"/>
  <c r="B65" i="38"/>
  <c r="B100" i="38"/>
  <c r="B66" i="38"/>
  <c r="B101" i="38"/>
  <c r="B59" i="38"/>
  <c r="B94" i="38"/>
  <c r="B61" i="38"/>
  <c r="B96" i="38"/>
  <c r="B60" i="38"/>
  <c r="B95" i="38"/>
  <c r="C61" i="38"/>
  <c r="C96" i="38"/>
  <c r="C55" i="38"/>
  <c r="C90" i="38"/>
  <c r="C56" i="38"/>
  <c r="D56" i="38" s="1"/>
  <c r="C91" i="38"/>
  <c r="B92" i="38"/>
  <c r="B57" i="38"/>
  <c r="B51" i="38"/>
  <c r="B86" i="38"/>
  <c r="C49" i="38"/>
  <c r="D49" i="38" s="1"/>
  <c r="C84" i="38"/>
  <c r="B47" i="38"/>
  <c r="B82" i="38"/>
  <c r="C43" i="38"/>
  <c r="C78" i="38"/>
  <c r="C41" i="38"/>
  <c r="D41" i="38" s="1"/>
  <c r="C76" i="38"/>
  <c r="B39" i="38"/>
  <c r="B74" i="38"/>
  <c r="D66" i="38"/>
  <c r="N5" i="13"/>
  <c r="C52" i="38"/>
  <c r="D52" i="38" s="1"/>
  <c r="Z81" i="4"/>
  <c r="AM97" i="4" s="1"/>
  <c r="AM131" i="4" s="1"/>
  <c r="C13" i="36" s="1"/>
  <c r="DF10" i="38" s="1"/>
  <c r="C45" i="38"/>
  <c r="D45" i="38" s="1"/>
  <c r="R3" i="13"/>
  <c r="C46" i="38"/>
  <c r="D46" i="38" s="1"/>
  <c r="P6" i="13"/>
  <c r="C57" i="38"/>
  <c r="N9" i="13"/>
  <c r="C68" i="38"/>
  <c r="N7" i="13"/>
  <c r="C60" i="38"/>
  <c r="Z83" i="4"/>
  <c r="AM93" i="4" s="1"/>
  <c r="AM127" i="4" s="1"/>
  <c r="C4" i="36" s="1"/>
  <c r="DF6" i="38" s="1"/>
  <c r="C53" i="38"/>
  <c r="D53" i="38" s="1"/>
  <c r="R6" i="13"/>
  <c r="C58" i="38"/>
  <c r="N3" i="13"/>
  <c r="C44" i="38"/>
  <c r="R5" i="13"/>
  <c r="C54" i="38"/>
  <c r="N8" i="13"/>
  <c r="C64" i="38"/>
  <c r="D64" i="38" s="1"/>
  <c r="R7" i="13"/>
  <c r="C62" i="38"/>
  <c r="N2" i="13"/>
  <c r="C40" i="38"/>
  <c r="N4" i="13"/>
  <c r="C48" i="38"/>
  <c r="R4" i="13"/>
  <c r="C50" i="38"/>
  <c r="M4" i="13"/>
  <c r="B48" i="38"/>
  <c r="Q4" i="13"/>
  <c r="B50" i="38"/>
  <c r="M9" i="13"/>
  <c r="B68" i="38"/>
  <c r="Q7" i="13"/>
  <c r="B62" i="38"/>
  <c r="M2" i="13"/>
  <c r="B40" i="38"/>
  <c r="Q9" i="13"/>
  <c r="B70" i="38"/>
  <c r="D70" i="38" s="1"/>
  <c r="Q6" i="13"/>
  <c r="B58" i="38"/>
  <c r="M3" i="13"/>
  <c r="B44" i="38"/>
  <c r="Q5" i="13"/>
  <c r="B54" i="38"/>
  <c r="Q2" i="13"/>
  <c r="B42" i="38"/>
  <c r="D42" i="38" s="1"/>
  <c r="AB87" i="4"/>
  <c r="AL110" i="4" s="1"/>
  <c r="AL144" i="4" s="1"/>
  <c r="B41" i="36" s="1"/>
  <c r="DE23" i="38" s="1"/>
  <c r="W80" i="4"/>
  <c r="AM104" i="4" s="1"/>
  <c r="AM138" i="4" s="1"/>
  <c r="C30" i="36" s="1"/>
  <c r="DF17" i="38" s="1"/>
  <c r="V87" i="4"/>
  <c r="AL108" i="4" s="1"/>
  <c r="AL142" i="4" s="1"/>
  <c r="B39" i="36" s="1"/>
  <c r="DE21" i="38" s="1"/>
  <c r="H117" i="4"/>
  <c r="H151" i="4" s="1"/>
  <c r="B58" i="17" s="1"/>
  <c r="S30" i="38" s="1"/>
  <c r="V109" i="4"/>
  <c r="V143" i="4" s="1"/>
  <c r="D40" i="30" s="1"/>
  <c r="O40" i="30" s="1"/>
  <c r="Y109" i="4"/>
  <c r="Y143" i="4" s="1"/>
  <c r="D40" i="31" s="1"/>
  <c r="W85" i="4"/>
  <c r="AJ112" i="4" s="1"/>
  <c r="AJ146" i="4" s="1"/>
  <c r="C48" i="35" s="1"/>
  <c r="CW25" i="38" s="1"/>
  <c r="V82" i="4"/>
  <c r="AF104" i="4" s="1"/>
  <c r="AF138" i="4" s="1"/>
  <c r="B30" i="34" s="1"/>
  <c r="CM17" i="38" s="1"/>
  <c r="G109" i="4"/>
  <c r="G143" i="4" s="1"/>
  <c r="D40" i="16" s="1"/>
  <c r="O40" i="16" s="1"/>
  <c r="P40" i="16" s="1"/>
  <c r="Q40" i="16" s="1"/>
  <c r="Y117" i="4"/>
  <c r="Y151" i="4" s="1"/>
  <c r="D58" i="31" s="1"/>
  <c r="M109" i="4"/>
  <c r="M143" i="4" s="1"/>
  <c r="W86" i="4"/>
  <c r="AG100" i="4" s="1"/>
  <c r="AG134" i="4" s="1"/>
  <c r="C21" i="34" s="1"/>
  <c r="CN13" i="38" s="1"/>
  <c r="D117" i="4"/>
  <c r="D151" i="4" s="1"/>
  <c r="D58" i="3" s="1"/>
  <c r="O58" i="3" s="1"/>
  <c r="P58" i="3" s="1"/>
  <c r="Q58" i="3" s="1"/>
  <c r="AC82" i="4"/>
  <c r="AD118" i="4" s="1"/>
  <c r="AC85" i="4"/>
  <c r="AA122" i="4" s="1"/>
  <c r="AA156" i="4" s="1"/>
  <c r="C68" i="32" s="1"/>
  <c r="BV35" i="38" s="1"/>
  <c r="AE122" i="4"/>
  <c r="AE156" i="4" s="1"/>
  <c r="D68" i="33" s="1"/>
  <c r="O68" i="33" s="1"/>
  <c r="P68" i="33" s="1"/>
  <c r="Q68" i="33" s="1"/>
  <c r="N101" i="4"/>
  <c r="N135" i="4" s="1"/>
  <c r="B22" i="19" s="1"/>
  <c r="AK14" i="38" s="1"/>
  <c r="J109" i="4"/>
  <c r="J143" i="4" s="1"/>
  <c r="D40" i="17" s="1"/>
  <c r="Z84" i="4"/>
  <c r="U113" i="4" s="1"/>
  <c r="U147" i="4" s="1"/>
  <c r="C49" i="30" s="1"/>
  <c r="BD26" i="38" s="1"/>
  <c r="P5" i="13"/>
  <c r="P3" i="13"/>
  <c r="M105" i="4"/>
  <c r="M139" i="4" s="1"/>
  <c r="D31" i="18" s="1"/>
  <c r="T81" i="4"/>
  <c r="L3" i="13"/>
  <c r="S80" i="4"/>
  <c r="K2" i="13"/>
  <c r="Z80" i="4"/>
  <c r="P2" i="13"/>
  <c r="S82" i="4"/>
  <c r="Z99" i="4" s="1"/>
  <c r="Z133" i="4" s="1"/>
  <c r="B20" i="32" s="1"/>
  <c r="BU12" i="38" s="1"/>
  <c r="K4" i="13"/>
  <c r="Z82" i="4"/>
  <c r="L101" i="4" s="1"/>
  <c r="L135" i="4" s="1"/>
  <c r="P4" i="13"/>
  <c r="S83" i="4"/>
  <c r="W115" i="4" s="1"/>
  <c r="W149" i="4" s="1"/>
  <c r="B56" i="31" s="1"/>
  <c r="BL28" i="38" s="1"/>
  <c r="K5" i="13"/>
  <c r="W84" i="4"/>
  <c r="N6" i="13"/>
  <c r="Y84" i="4"/>
  <c r="H97" i="4" s="1"/>
  <c r="H131" i="4" s="1"/>
  <c r="O6" i="13"/>
  <c r="T84" i="4"/>
  <c r="AJ115" i="4" s="1"/>
  <c r="L6" i="13"/>
  <c r="G101" i="4"/>
  <c r="G135" i="4" s="1"/>
  <c r="D22" i="16" s="1"/>
  <c r="Y85" i="4"/>
  <c r="AI113" i="4" s="1"/>
  <c r="AI147" i="4" s="1"/>
  <c r="B49" i="35" s="1"/>
  <c r="CV26" i="38" s="1"/>
  <c r="O7" i="13"/>
  <c r="Z85" i="4"/>
  <c r="F117" i="4" s="1"/>
  <c r="F151" i="4" s="1"/>
  <c r="P7" i="13"/>
  <c r="V85" i="4"/>
  <c r="AI112" i="4" s="1"/>
  <c r="AI146" i="4" s="1"/>
  <c r="B48" i="35" s="1"/>
  <c r="CV25" i="38" s="1"/>
  <c r="M7" i="13"/>
  <c r="S85" i="4"/>
  <c r="AF119" i="4" s="1"/>
  <c r="AF153" i="4" s="1"/>
  <c r="B65" i="34" s="1"/>
  <c r="CM32" i="38" s="1"/>
  <c r="K7" i="13"/>
  <c r="AB85" i="4"/>
  <c r="AL102" i="4" s="1"/>
  <c r="B166" i="4"/>
  <c r="B176" i="4" s="1"/>
  <c r="A66" i="3" s="1"/>
  <c r="B19" i="13" s="1"/>
  <c r="C174" i="13" s="1"/>
  <c r="AB86" i="4"/>
  <c r="AF102" i="4" s="1"/>
  <c r="AF136" i="4" s="1"/>
  <c r="B23" i="34" s="1"/>
  <c r="CM15" i="38" s="1"/>
  <c r="Q8" i="13"/>
  <c r="Z86" i="4"/>
  <c r="AA117" i="4" s="1"/>
  <c r="AA151" i="4" s="1"/>
  <c r="C58" i="32" s="1"/>
  <c r="BV30" i="38" s="1"/>
  <c r="P8" i="13"/>
  <c r="Y86" i="4"/>
  <c r="W97" i="4" s="1"/>
  <c r="W131" i="4" s="1"/>
  <c r="B13" i="31" s="1"/>
  <c r="BL10" i="38" s="1"/>
  <c r="O8" i="13"/>
  <c r="S86" i="4"/>
  <c r="Z115" i="4" s="1"/>
  <c r="Z149" i="4" s="1"/>
  <c r="B56" i="32" s="1"/>
  <c r="BU28" i="38" s="1"/>
  <c r="K8" i="13"/>
  <c r="S87" i="4"/>
  <c r="H103" i="4" s="1"/>
  <c r="K9" i="13"/>
  <c r="Y87" i="4"/>
  <c r="H105" i="4" s="1"/>
  <c r="H139" i="4" s="1"/>
  <c r="B31" i="17" s="1"/>
  <c r="S18" i="38" s="1"/>
  <c r="O9" i="13"/>
  <c r="Z87" i="4"/>
  <c r="P9" i="13"/>
  <c r="AC109" i="4"/>
  <c r="AC143" i="4" s="1"/>
  <c r="B40" i="33" s="1"/>
  <c r="CD22" i="38" s="1"/>
  <c r="AQ114" i="4"/>
  <c r="AQ148" i="4" s="1"/>
  <c r="D50" i="37" s="1"/>
  <c r="B93" i="4"/>
  <c r="B127" i="4" s="1"/>
  <c r="B4" i="3" s="1"/>
  <c r="A6" i="38" s="1"/>
  <c r="H121" i="4"/>
  <c r="H155" i="4" s="1"/>
  <c r="Z101" i="4"/>
  <c r="Z135" i="4" s="1"/>
  <c r="B22" i="32" s="1"/>
  <c r="BU14" i="38" s="1"/>
  <c r="C163" i="4"/>
  <c r="C173" i="4" s="1"/>
  <c r="A39" i="16" s="1"/>
  <c r="B27" i="13" s="1"/>
  <c r="E162" i="4"/>
  <c r="E172" i="4" s="1"/>
  <c r="A30" i="18" s="1"/>
  <c r="B48" i="13" s="1"/>
  <c r="E163" i="4"/>
  <c r="E173" i="4" s="1"/>
  <c r="AQ106" i="4"/>
  <c r="AQ113" i="4"/>
  <c r="AQ147" i="4" s="1"/>
  <c r="D49" i="37" s="1"/>
  <c r="O49" i="37" s="1"/>
  <c r="P49" i="37" s="1"/>
  <c r="Q49" i="37" s="1"/>
  <c r="AO97" i="4"/>
  <c r="AO131" i="4" s="1"/>
  <c r="B13" i="37" s="1"/>
  <c r="DN10" i="38" s="1"/>
  <c r="AB113" i="4"/>
  <c r="AB147" i="4" s="1"/>
  <c r="D49" i="32" s="1"/>
  <c r="AQ110" i="4"/>
  <c r="AQ144" i="4" s="1"/>
  <c r="D41" i="37" s="1"/>
  <c r="Y97" i="4"/>
  <c r="Y131" i="4" s="1"/>
  <c r="D13" i="31" s="1"/>
  <c r="L162" i="4"/>
  <c r="L172" i="4" s="1"/>
  <c r="A30" i="34" s="1"/>
  <c r="B125" i="13" s="1"/>
  <c r="D67" i="16"/>
  <c r="A48" i="19"/>
  <c r="B61" i="13" s="1"/>
  <c r="B145" i="13"/>
  <c r="B90" i="13"/>
  <c r="A12" i="17"/>
  <c r="B35" i="13" s="1"/>
  <c r="B122" i="13"/>
  <c r="A3" i="29"/>
  <c r="B67" i="13" s="1"/>
  <c r="A30" i="16"/>
  <c r="B26" i="13" s="1"/>
  <c r="B112" i="13"/>
  <c r="A12" i="19"/>
  <c r="B57" i="13" s="1"/>
  <c r="B133" i="13"/>
  <c r="B78" i="13"/>
  <c r="A3" i="16"/>
  <c r="B23" i="13" s="1"/>
  <c r="B111" i="13"/>
  <c r="A3" i="19"/>
  <c r="B56" i="13" s="1"/>
  <c r="A30" i="29"/>
  <c r="B70" i="13" s="1"/>
  <c r="B128" i="13"/>
  <c r="A57" i="29"/>
  <c r="B73" i="13" s="1"/>
  <c r="N165" i="4"/>
  <c r="N175" i="4" s="1"/>
  <c r="A57" i="36" s="1"/>
  <c r="AE106" i="4"/>
  <c r="AE140" i="4" s="1"/>
  <c r="D32" i="33" s="1"/>
  <c r="AF97" i="4"/>
  <c r="AF131" i="4" s="1"/>
  <c r="B13" i="34" s="1"/>
  <c r="CM10" i="38" s="1"/>
  <c r="P117" i="4"/>
  <c r="P151" i="4" s="1"/>
  <c r="O162" i="4"/>
  <c r="O172" i="4" s="1"/>
  <c r="A30" i="37" s="1"/>
  <c r="S109" i="4"/>
  <c r="S143" i="4" s="1"/>
  <c r="AN101" i="4"/>
  <c r="AN135" i="4" s="1"/>
  <c r="D22" i="36" s="1"/>
  <c r="AH113" i="4"/>
  <c r="AH147" i="4" s="1"/>
  <c r="D49" i="34" s="1"/>
  <c r="G113" i="4"/>
  <c r="G147" i="4" s="1"/>
  <c r="AF113" i="4"/>
  <c r="AF147" i="4" s="1"/>
  <c r="B49" i="34" s="1"/>
  <c r="CM26" i="38" s="1"/>
  <c r="B155" i="13"/>
  <c r="A3" i="18"/>
  <c r="B45" i="13" s="1"/>
  <c r="B100" i="13"/>
  <c r="A66" i="17"/>
  <c r="B41" i="13" s="1"/>
  <c r="B123" i="13"/>
  <c r="A12" i="29"/>
  <c r="B68" i="13" s="1"/>
  <c r="D40" i="18"/>
  <c r="B49" i="17"/>
  <c r="S26" i="38" s="1"/>
  <c r="B156" i="13"/>
  <c r="B101" i="13"/>
  <c r="A12" i="18"/>
  <c r="B46" i="13" s="1"/>
  <c r="B134" i="13"/>
  <c r="B79" i="13"/>
  <c r="A12" i="16"/>
  <c r="B24" i="13" s="1"/>
  <c r="B144" i="13"/>
  <c r="A3" i="17"/>
  <c r="B34" i="13" s="1"/>
  <c r="B89" i="13"/>
  <c r="A57" i="16"/>
  <c r="B29" i="13" s="1"/>
  <c r="B84" i="13"/>
  <c r="Y100" i="4"/>
  <c r="AE104" i="4"/>
  <c r="AE138" i="4" s="1"/>
  <c r="D30" i="33" s="1"/>
  <c r="K93" i="4"/>
  <c r="K127" i="4" s="1"/>
  <c r="Y104" i="4"/>
  <c r="Y138" i="4" s="1"/>
  <c r="D30" i="31" s="1"/>
  <c r="F165" i="4"/>
  <c r="F175" i="4" s="1"/>
  <c r="AQ105" i="4"/>
  <c r="AQ139" i="4" s="1"/>
  <c r="D31" i="37" s="1"/>
  <c r="C161" i="4"/>
  <c r="C171" i="4" s="1"/>
  <c r="J101" i="4"/>
  <c r="J135" i="4" s="1"/>
  <c r="AE109" i="4"/>
  <c r="AE143" i="4" s="1"/>
  <c r="D40" i="33" s="1"/>
  <c r="L47" i="3"/>
  <c r="M47" i="3" s="1"/>
  <c r="C27" i="15" s="1"/>
  <c r="L65" i="3"/>
  <c r="L56" i="3"/>
  <c r="L38" i="3"/>
  <c r="L20" i="3"/>
  <c r="AN102" i="4"/>
  <c r="AN136" i="4" s="1"/>
  <c r="D23" i="36" s="1"/>
  <c r="AH122" i="4"/>
  <c r="AH156" i="4" s="1"/>
  <c r="D68" i="34" s="1"/>
  <c r="AK114" i="4"/>
  <c r="AK148" i="4" s="1"/>
  <c r="D50" i="35" s="1"/>
  <c r="P109" i="4"/>
  <c r="P143" i="4" s="1"/>
  <c r="AB120" i="4"/>
  <c r="AB154" i="4" s="1"/>
  <c r="D66" i="32" s="1"/>
  <c r="AB110" i="4"/>
  <c r="AB144" i="4" s="1"/>
  <c r="D41" i="32" s="1"/>
  <c r="AK116" i="4"/>
  <c r="AB114" i="4"/>
  <c r="AB148" i="4" s="1"/>
  <c r="D50" i="32" s="1"/>
  <c r="L29" i="3"/>
  <c r="M29" i="3" s="1"/>
  <c r="C19" i="15" s="1"/>
  <c r="I163" i="4"/>
  <c r="I173" i="4" s="1"/>
  <c r="A39" i="31" s="1"/>
  <c r="D105" i="4"/>
  <c r="D139" i="4" s="1"/>
  <c r="D31" i="3" s="1"/>
  <c r="O31" i="3" s="1"/>
  <c r="P31" i="3" s="1"/>
  <c r="Q31" i="3" s="1"/>
  <c r="AE93" i="4"/>
  <c r="AE127" i="4" s="1"/>
  <c r="D4" i="33" s="1"/>
  <c r="AQ97" i="4"/>
  <c r="AQ131" i="4" s="1"/>
  <c r="D13" i="37" s="1"/>
  <c r="G161" i="4"/>
  <c r="G171" i="4" s="1"/>
  <c r="M165" i="4"/>
  <c r="M175" i="4" s="1"/>
  <c r="A57" i="35" s="1"/>
  <c r="B139" i="13" s="1"/>
  <c r="E101" i="4"/>
  <c r="E135" i="4" s="1"/>
  <c r="P113" i="4"/>
  <c r="P147" i="4" s="1"/>
  <c r="AN97" i="4"/>
  <c r="AN131" i="4" s="1"/>
  <c r="D13" i="36" s="1"/>
  <c r="AI97" i="4"/>
  <c r="AI131" i="4" s="1"/>
  <c r="B13" i="35" s="1"/>
  <c r="CV10" i="38" s="1"/>
  <c r="S97" i="4"/>
  <c r="S131" i="4" s="1"/>
  <c r="Q93" i="4"/>
  <c r="Q127" i="4" s="1"/>
  <c r="N113" i="4"/>
  <c r="N147" i="4" s="1"/>
  <c r="Q101" i="4"/>
  <c r="Q135" i="4" s="1"/>
  <c r="N162" i="4"/>
  <c r="N172" i="4" s="1"/>
  <c r="A30" i="36" s="1"/>
  <c r="AH121" i="4"/>
  <c r="AH155" i="4" s="1"/>
  <c r="D67" i="34" s="1"/>
  <c r="C166" i="4"/>
  <c r="C176" i="4" s="1"/>
  <c r="AN117" i="4"/>
  <c r="AN151" i="4" s="1"/>
  <c r="D58" i="36" s="1"/>
  <c r="AB116" i="4"/>
  <c r="AB150" i="4" s="1"/>
  <c r="D57" i="32" s="1"/>
  <c r="N117" i="4"/>
  <c r="N151" i="4" s="1"/>
  <c r="AO113" i="4"/>
  <c r="AO147" i="4" s="1"/>
  <c r="B49" i="37" s="1"/>
  <c r="DN26" i="38" s="1"/>
  <c r="O164" i="4"/>
  <c r="O174" i="4" s="1"/>
  <c r="A48" i="37" s="1"/>
  <c r="AF105" i="4"/>
  <c r="AF139" i="4" s="1"/>
  <c r="B31" i="34" s="1"/>
  <c r="CM18" i="38" s="1"/>
  <c r="E161" i="4"/>
  <c r="E171" i="4" s="1"/>
  <c r="W117" i="4"/>
  <c r="W151" i="4" s="1"/>
  <c r="B58" i="31" s="1"/>
  <c r="BL30" i="38" s="1"/>
  <c r="Y116" i="4"/>
  <c r="Y150" i="4" s="1"/>
  <c r="D57" i="31" s="1"/>
  <c r="AQ104" i="4"/>
  <c r="AQ138" i="4" s="1"/>
  <c r="D30" i="37" s="1"/>
  <c r="F161" i="4"/>
  <c r="F171" i="4" s="1"/>
  <c r="J121" i="4"/>
  <c r="J155" i="4" s="1"/>
  <c r="AK118" i="4"/>
  <c r="AK117" i="4"/>
  <c r="AK151" i="4" s="1"/>
  <c r="D58" i="35" s="1"/>
  <c r="AN100" i="4"/>
  <c r="AN134" i="4" s="1"/>
  <c r="D21" i="36" s="1"/>
  <c r="V121" i="4"/>
  <c r="V155" i="4" s="1"/>
  <c r="D67" i="30" s="1"/>
  <c r="H166" i="4"/>
  <c r="H176" i="4" s="1"/>
  <c r="A66" i="30" s="1"/>
  <c r="M161" i="4"/>
  <c r="M171" i="4" s="1"/>
  <c r="A21" i="35" s="1"/>
  <c r="AO122" i="4"/>
  <c r="AO156" i="4" s="1"/>
  <c r="B68" i="37" s="1"/>
  <c r="DN35" i="38" s="1"/>
  <c r="I162" i="4"/>
  <c r="I172" i="4" s="1"/>
  <c r="A30" i="31" s="1"/>
  <c r="T93" i="4"/>
  <c r="T127" i="4" s="1"/>
  <c r="B4" i="30" s="1"/>
  <c r="BC6" i="38" s="1"/>
  <c r="AE117" i="4"/>
  <c r="AE151" i="4" s="1"/>
  <c r="D58" i="33" s="1"/>
  <c r="AC117" i="4"/>
  <c r="AC151" i="4" s="1"/>
  <c r="B58" i="33" s="1"/>
  <c r="CD30" i="38" s="1"/>
  <c r="AN105" i="4"/>
  <c r="AN139" i="4" s="1"/>
  <c r="D31" i="36" s="1"/>
  <c r="O31" i="36" s="1"/>
  <c r="K165" i="4"/>
  <c r="K175" i="4" s="1"/>
  <c r="A57" i="33" s="1"/>
  <c r="AO105" i="4"/>
  <c r="AO139" i="4" s="1"/>
  <c r="B31" i="37" s="1"/>
  <c r="DN18" i="38" s="1"/>
  <c r="P101" i="4"/>
  <c r="P135" i="4" s="1"/>
  <c r="AB112" i="4"/>
  <c r="AB146" i="4" s="1"/>
  <c r="D48" i="32" s="1"/>
  <c r="B163" i="4"/>
  <c r="B173" i="4" s="1"/>
  <c r="A39" i="3" s="1"/>
  <c r="B16" i="13" s="1"/>
  <c r="C171" i="13" s="1"/>
  <c r="S93" i="4"/>
  <c r="S127" i="4" s="1"/>
  <c r="AH97" i="4"/>
  <c r="AH131" i="4" s="1"/>
  <c r="D13" i="34" s="1"/>
  <c r="Y106" i="4"/>
  <c r="Y140" i="4" s="1"/>
  <c r="D32" i="31" s="1"/>
  <c r="D121" i="4"/>
  <c r="D155" i="4" s="1"/>
  <c r="D67" i="3" s="1"/>
  <c r="O67" i="3" s="1"/>
  <c r="AN106" i="4"/>
  <c r="AH120" i="4"/>
  <c r="AH154" i="4" s="1"/>
  <c r="D66" i="34" s="1"/>
  <c r="Z116" i="4"/>
  <c r="Z150" i="4" s="1"/>
  <c r="B57" i="32" s="1"/>
  <c r="BU29" i="38" s="1"/>
  <c r="AH105" i="4"/>
  <c r="AH139" i="4" s="1"/>
  <c r="D31" i="34" s="1"/>
  <c r="Y118" i="4"/>
  <c r="I165" i="4"/>
  <c r="I175" i="4" s="1"/>
  <c r="A57" i="31" s="1"/>
  <c r="P100" i="4"/>
  <c r="P134" i="4" s="1"/>
  <c r="AN113" i="4"/>
  <c r="AN147" i="4" s="1"/>
  <c r="D49" i="36" s="1"/>
  <c r="G163" i="4"/>
  <c r="G173" i="4" s="1"/>
  <c r="AE105" i="4"/>
  <c r="AE139" i="4" s="1"/>
  <c r="D31" i="33" s="1"/>
  <c r="AL105" i="4"/>
  <c r="AL139" i="4" s="1"/>
  <c r="B31" i="36" s="1"/>
  <c r="DE18" i="38" s="1"/>
  <c r="AH114" i="4"/>
  <c r="AH148" i="4" s="1"/>
  <c r="D50" i="34" s="1"/>
  <c r="S101" i="4"/>
  <c r="S135" i="4" s="1"/>
  <c r="K109" i="4"/>
  <c r="K143" i="4" s="1"/>
  <c r="Y101" i="4"/>
  <c r="Y135" i="4" s="1"/>
  <c r="D22" i="31" s="1"/>
  <c r="V93" i="4"/>
  <c r="V127" i="4" s="1"/>
  <c r="D4" i="30" s="1"/>
  <c r="P121" i="4"/>
  <c r="P155" i="4" s="1"/>
  <c r="G117" i="4"/>
  <c r="G151" i="4" s="1"/>
  <c r="AK106" i="4"/>
  <c r="AK140" i="4" s="1"/>
  <c r="D32" i="35" s="1"/>
  <c r="H163" i="4"/>
  <c r="H173" i="4" s="1"/>
  <c r="A39" i="30" s="1"/>
  <c r="D163" i="4"/>
  <c r="D173" i="4" s="1"/>
  <c r="AK121" i="4"/>
  <c r="AK155" i="4" s="1"/>
  <c r="D67" i="35" s="1"/>
  <c r="D101" i="4"/>
  <c r="D135" i="4" s="1"/>
  <c r="D22" i="3" s="1"/>
  <c r="O22" i="3" s="1"/>
  <c r="P22" i="3" s="1"/>
  <c r="Q22" i="3" s="1"/>
  <c r="AB121" i="4"/>
  <c r="AB155" i="4" s="1"/>
  <c r="D67" i="32" s="1"/>
  <c r="AQ108" i="4"/>
  <c r="AQ142" i="4" s="1"/>
  <c r="D39" i="37" s="1"/>
  <c r="AN93" i="4"/>
  <c r="AN127" i="4" s="1"/>
  <c r="D4" i="36" s="1"/>
  <c r="AK104" i="4"/>
  <c r="AK138" i="4" s="1"/>
  <c r="D30" i="35" s="1"/>
  <c r="M164" i="4"/>
  <c r="M174" i="4" s="1"/>
  <c r="A48" i="35" s="1"/>
  <c r="S113" i="4"/>
  <c r="S147" i="4" s="1"/>
  <c r="E164" i="4"/>
  <c r="E174" i="4" s="1"/>
  <c r="G105" i="4"/>
  <c r="G139" i="4" s="1"/>
  <c r="AE113" i="4"/>
  <c r="AE147" i="4" s="1"/>
  <c r="D49" i="33" s="1"/>
  <c r="K164" i="4"/>
  <c r="K174" i="4" s="1"/>
  <c r="A48" i="33" s="1"/>
  <c r="B116" i="13" s="1"/>
  <c r="Z93" i="4"/>
  <c r="Z127" i="4" s="1"/>
  <c r="B4" i="32" s="1"/>
  <c r="BU6" i="38" s="1"/>
  <c r="D97" i="4"/>
  <c r="D131" i="4" s="1"/>
  <c r="D13" i="3" s="1"/>
  <c r="O13" i="3" s="1"/>
  <c r="K15" i="3" s="1"/>
  <c r="AB93" i="4"/>
  <c r="AB127" i="4" s="1"/>
  <c r="D4" i="32" s="1"/>
  <c r="O4" i="32" s="1"/>
  <c r="B165" i="4"/>
  <c r="B175" i="4" s="1"/>
  <c r="A57" i="3" s="1"/>
  <c r="B18" i="13" s="1"/>
  <c r="C173" i="13" s="1"/>
  <c r="W109" i="4"/>
  <c r="W143" i="4" s="1"/>
  <c r="B40" i="31" s="1"/>
  <c r="BL22" i="38" s="1"/>
  <c r="V105" i="4"/>
  <c r="V139" i="4" s="1"/>
  <c r="D31" i="30" s="1"/>
  <c r="S121" i="4"/>
  <c r="S155" i="4" s="1"/>
  <c r="J163" i="4"/>
  <c r="J173" i="4" s="1"/>
  <c r="A39" i="32" s="1"/>
  <c r="AH100" i="4"/>
  <c r="AH134" i="4" s="1"/>
  <c r="D21" i="34" s="1"/>
  <c r="AI121" i="4"/>
  <c r="AI155" i="4" s="1"/>
  <c r="B67" i="35" s="1"/>
  <c r="CV34" i="38" s="1"/>
  <c r="F166" i="4"/>
  <c r="F176" i="4" s="1"/>
  <c r="AN109" i="4"/>
  <c r="AN143" i="4" s="1"/>
  <c r="D40" i="36" s="1"/>
  <c r="N163" i="4"/>
  <c r="N173" i="4" s="1"/>
  <c r="A39" i="36" s="1"/>
  <c r="T109" i="4"/>
  <c r="T143" i="4" s="1"/>
  <c r="B40" i="30" s="1"/>
  <c r="BC22" i="38" s="1"/>
  <c r="D113" i="4"/>
  <c r="D147" i="4" s="1"/>
  <c r="D49" i="3" s="1"/>
  <c r="O49" i="3" s="1"/>
  <c r="M121" i="4"/>
  <c r="M155" i="4" s="1"/>
  <c r="S105" i="4"/>
  <c r="S139" i="4" s="1"/>
  <c r="AB122" i="4"/>
  <c r="AB156" i="4" s="1"/>
  <c r="D68" i="32" s="1"/>
  <c r="N93" i="4"/>
  <c r="N127" i="4" s="1"/>
  <c r="AH109" i="4"/>
  <c r="AH143" i="4" s="1"/>
  <c r="D40" i="34" s="1"/>
  <c r="O40" i="34" s="1"/>
  <c r="P40" i="34" s="1"/>
  <c r="Q40" i="34" s="1"/>
  <c r="J105" i="4"/>
  <c r="J139" i="4" s="1"/>
  <c r="AQ93" i="4"/>
  <c r="AQ127" i="4" s="1"/>
  <c r="D4" i="37" s="1"/>
  <c r="E166" i="4"/>
  <c r="E176" i="4" s="1"/>
  <c r="AH101" i="4"/>
  <c r="AH135" i="4" s="1"/>
  <c r="D22" i="34" s="1"/>
  <c r="N166" i="4"/>
  <c r="N176" i="4" s="1"/>
  <c r="A66" i="36" s="1"/>
  <c r="B151" i="13" s="1"/>
  <c r="O163" i="4"/>
  <c r="O173" i="4" s="1"/>
  <c r="A39" i="37" s="1"/>
  <c r="B159" i="13" s="1"/>
  <c r="B162" i="4"/>
  <c r="B172" i="4" s="1"/>
  <c r="AI109" i="4"/>
  <c r="AI143" i="4" s="1"/>
  <c r="B40" i="35" s="1"/>
  <c r="CV22" i="38" s="1"/>
  <c r="W121" i="4"/>
  <c r="W155" i="4" s="1"/>
  <c r="B67" i="31" s="1"/>
  <c r="BL34" i="38" s="1"/>
  <c r="AH116" i="4"/>
  <c r="AH150" i="4" s="1"/>
  <c r="D57" i="34" s="1"/>
  <c r="AK112" i="4"/>
  <c r="AK146" i="4" s="1"/>
  <c r="D48" i="35" s="1"/>
  <c r="AE101" i="4"/>
  <c r="AE135" i="4" s="1"/>
  <c r="D22" i="33" s="1"/>
  <c r="G164" i="4"/>
  <c r="G174" i="4" s="1"/>
  <c r="M166" i="4"/>
  <c r="M176" i="4" s="1"/>
  <c r="A66" i="35" s="1"/>
  <c r="AE112" i="4"/>
  <c r="AE146" i="4" s="1"/>
  <c r="D48" i="33" s="1"/>
  <c r="AN108" i="4"/>
  <c r="AN142" i="4" s="1"/>
  <c r="D39" i="36" s="1"/>
  <c r="P105" i="4"/>
  <c r="P139" i="4" s="1"/>
  <c r="E165" i="4"/>
  <c r="E175" i="4" s="1"/>
  <c r="D164" i="4"/>
  <c r="D174" i="4" s="1"/>
  <c r="L161" i="4"/>
  <c r="L171" i="4" s="1"/>
  <c r="A21" i="34" s="1"/>
  <c r="AK113" i="4"/>
  <c r="AK147" i="4" s="1"/>
  <c r="D49" i="35" s="1"/>
  <c r="L11" i="3"/>
  <c r="AH93" i="4"/>
  <c r="AH127" i="4" s="1"/>
  <c r="D4" i="34" s="1"/>
  <c r="M93" i="4"/>
  <c r="M127" i="4" s="1"/>
  <c r="AK97" i="4"/>
  <c r="AK131" i="4" s="1"/>
  <c r="D13" i="35" s="1"/>
  <c r="O13" i="35" s="1"/>
  <c r="P13" i="35" s="1"/>
  <c r="Q13" i="35" s="1"/>
  <c r="G93" i="4"/>
  <c r="G127" i="4" s="1"/>
  <c r="E97" i="4"/>
  <c r="E131" i="4" s="1"/>
  <c r="T101" i="4"/>
  <c r="T135" i="4" s="1"/>
  <c r="B22" i="30" s="1"/>
  <c r="BC14" i="38" s="1"/>
  <c r="Y105" i="4"/>
  <c r="Y139" i="4" s="1"/>
  <c r="D31" i="31" s="1"/>
  <c r="M162" i="4"/>
  <c r="M172" i="4" s="1"/>
  <c r="A30" i="35" s="1"/>
  <c r="B136" i="13" s="1"/>
  <c r="C164" i="4"/>
  <c r="C174" i="4" s="1"/>
  <c r="AH117" i="4"/>
  <c r="AH151" i="4" s="1"/>
  <c r="D58" i="34" s="1"/>
  <c r="S117" i="4"/>
  <c r="S151" i="4" s="1"/>
  <c r="AQ116" i="4"/>
  <c r="AQ150" i="4" s="1"/>
  <c r="D57" i="37" s="1"/>
  <c r="O165" i="4"/>
  <c r="O175" i="4" s="1"/>
  <c r="A57" i="37" s="1"/>
  <c r="H161" i="4"/>
  <c r="H171" i="4" s="1"/>
  <c r="A21" i="30" s="1"/>
  <c r="J166" i="4"/>
  <c r="J176" i="4" s="1"/>
  <c r="A66" i="32" s="1"/>
  <c r="J162" i="4"/>
  <c r="J172" i="4" s="1"/>
  <c r="A30" i="32" s="1"/>
  <c r="AK100" i="4"/>
  <c r="AK134" i="4" s="1"/>
  <c r="D21" i="35" s="1"/>
  <c r="J97" i="4"/>
  <c r="J131" i="4" s="1"/>
  <c r="AN116" i="4"/>
  <c r="M113" i="4"/>
  <c r="M147" i="4" s="1"/>
  <c r="AB101" i="4"/>
  <c r="AB135" i="4" s="1"/>
  <c r="D22" i="32" s="1"/>
  <c r="M101" i="4"/>
  <c r="M135" i="4" s="1"/>
  <c r="B164" i="4"/>
  <c r="B174" i="4" s="1"/>
  <c r="A48" i="3" s="1"/>
  <c r="B17" i="13" s="1"/>
  <c r="C172" i="13" s="1"/>
  <c r="AL113" i="4"/>
  <c r="AL147" i="4" s="1"/>
  <c r="B49" i="36" s="1"/>
  <c r="DE26" i="38" s="1"/>
  <c r="N164" i="4"/>
  <c r="N174" i="4" s="1"/>
  <c r="A48" i="36" s="1"/>
  <c r="K162" i="4"/>
  <c r="K172" i="4" s="1"/>
  <c r="A30" i="33" s="1"/>
  <c r="I166" i="4"/>
  <c r="I176" i="4" s="1"/>
  <c r="A66" i="31" s="1"/>
  <c r="B96" i="13" s="1"/>
  <c r="H164" i="4"/>
  <c r="H174" i="4" s="1"/>
  <c r="A48" i="30" s="1"/>
  <c r="AO121" i="4"/>
  <c r="AO155" i="4" s="1"/>
  <c r="B67" i="37" s="1"/>
  <c r="DN34" i="38" s="1"/>
  <c r="AK105" i="4"/>
  <c r="AK139" i="4" s="1"/>
  <c r="D31" i="35" s="1"/>
  <c r="I164" i="4"/>
  <c r="I174" i="4" s="1"/>
  <c r="A48" i="31" s="1"/>
  <c r="W113" i="4"/>
  <c r="W147" i="4" s="1"/>
  <c r="B49" i="31" s="1"/>
  <c r="BL26" i="38" s="1"/>
  <c r="AL97" i="4"/>
  <c r="AL131" i="4" s="1"/>
  <c r="B13" i="36" s="1"/>
  <c r="DE10" i="38" s="1"/>
  <c r="AE97" i="4"/>
  <c r="AE131" i="4" s="1"/>
  <c r="D13" i="33" s="1"/>
  <c r="AL93" i="4"/>
  <c r="AL127" i="4" s="1"/>
  <c r="B4" i="36" s="1"/>
  <c r="DE6" i="38" s="1"/>
  <c r="AQ117" i="4"/>
  <c r="AQ151" i="4" s="1"/>
  <c r="D58" i="37" s="1"/>
  <c r="AK109" i="4"/>
  <c r="AK143" i="4" s="1"/>
  <c r="D40" i="35" s="1"/>
  <c r="AN120" i="4"/>
  <c r="AN154" i="4" s="1"/>
  <c r="D66" i="36" s="1"/>
  <c r="AH112" i="4"/>
  <c r="AH146" i="4" s="1"/>
  <c r="D48" i="34" s="1"/>
  <c r="J117" i="4"/>
  <c r="J151" i="4" s="1"/>
  <c r="AI105" i="4"/>
  <c r="AI139" i="4" s="1"/>
  <c r="B31" i="35" s="1"/>
  <c r="CV18" i="38" s="1"/>
  <c r="AK101" i="4"/>
  <c r="AK135" i="4" s="1"/>
  <c r="D22" i="35" s="1"/>
  <c r="AQ120" i="4"/>
  <c r="AQ154" i="4" s="1"/>
  <c r="D66" i="37" s="1"/>
  <c r="O166" i="4"/>
  <c r="O176" i="4" s="1"/>
  <c r="A66" i="37" s="1"/>
  <c r="V101" i="4"/>
  <c r="V135" i="4" s="1"/>
  <c r="D22" i="30" s="1"/>
  <c r="L166" i="4"/>
  <c r="L176" i="4" s="1"/>
  <c r="A66" i="34" s="1"/>
  <c r="AL116" i="4"/>
  <c r="AB117" i="4"/>
  <c r="AB151" i="4" s="1"/>
  <c r="D58" i="32" s="1"/>
  <c r="E109" i="4"/>
  <c r="E143" i="4" s="1"/>
  <c r="K161" i="4"/>
  <c r="K171" i="4" s="1"/>
  <c r="A21" i="33" s="1"/>
  <c r="J113" i="4"/>
  <c r="J147" i="4" s="1"/>
  <c r="M163" i="4"/>
  <c r="M173" i="4" s="1"/>
  <c r="A39" i="35" s="1"/>
  <c r="Y121" i="4"/>
  <c r="Y155" i="4" s="1"/>
  <c r="D67" i="31" s="1"/>
  <c r="V113" i="4"/>
  <c r="V147" i="4" s="1"/>
  <c r="D49" i="30" s="1"/>
  <c r="AQ121" i="4"/>
  <c r="AQ155" i="4" s="1"/>
  <c r="D67" i="37" s="1"/>
  <c r="D161" i="4"/>
  <c r="D171" i="4" s="1"/>
  <c r="Y113" i="4"/>
  <c r="Y147" i="4" s="1"/>
  <c r="D49" i="31" s="1"/>
  <c r="O49" i="31" s="1"/>
  <c r="L2" i="3"/>
  <c r="AB108" i="4"/>
  <c r="AB142" i="4" s="1"/>
  <c r="D39" i="32" s="1"/>
  <c r="M117" i="4"/>
  <c r="M151" i="4" s="1"/>
  <c r="AE121" i="4"/>
  <c r="AE155" i="4" s="1"/>
  <c r="D67" i="33" s="1"/>
  <c r="O67" i="33" s="1"/>
  <c r="K166" i="4"/>
  <c r="K176" i="4" s="1"/>
  <c r="A66" i="33" s="1"/>
  <c r="P97" i="4"/>
  <c r="P131" i="4" s="1"/>
  <c r="V97" i="4"/>
  <c r="V131" i="4" s="1"/>
  <c r="D13" i="30" s="1"/>
  <c r="AC93" i="4"/>
  <c r="AC127" i="4" s="1"/>
  <c r="B4" i="33" s="1"/>
  <c r="CD6" i="38" s="1"/>
  <c r="M97" i="4"/>
  <c r="M131" i="4" s="1"/>
  <c r="AQ109" i="4"/>
  <c r="AQ143" i="4" s="1"/>
  <c r="D40" i="37" s="1"/>
  <c r="AB105" i="4"/>
  <c r="AB139" i="4" s="1"/>
  <c r="D31" i="32" s="1"/>
  <c r="AK108" i="4"/>
  <c r="AK142" i="4" s="1"/>
  <c r="D39" i="35" s="1"/>
  <c r="D162" i="4"/>
  <c r="D172" i="4" s="1"/>
  <c r="AB104" i="4"/>
  <c r="AB138" i="4" s="1"/>
  <c r="D30" i="32" s="1"/>
  <c r="F162" i="4"/>
  <c r="F172" i="4" s="1"/>
  <c r="O161" i="4"/>
  <c r="O171" i="4" s="1"/>
  <c r="A21" i="37" s="1"/>
  <c r="F163" i="4"/>
  <c r="F173" i="4" s="1"/>
  <c r="V117" i="4"/>
  <c r="V151" i="4" s="1"/>
  <c r="D58" i="30" s="1"/>
  <c r="AF109" i="4"/>
  <c r="AF143" i="4" s="1"/>
  <c r="B40" i="34" s="1"/>
  <c r="CM22" i="38" s="1"/>
  <c r="H162" i="4"/>
  <c r="H172" i="4" s="1"/>
  <c r="A30" i="30" s="1"/>
  <c r="B81" i="13" s="1"/>
  <c r="AN121" i="4"/>
  <c r="AN155" i="4" s="1"/>
  <c r="D67" i="36" s="1"/>
  <c r="D165" i="4"/>
  <c r="D175" i="4" s="1"/>
  <c r="B117" i="4"/>
  <c r="B151" i="4" s="1"/>
  <c r="B58" i="3" s="1"/>
  <c r="A30" i="38" s="1"/>
  <c r="AB109" i="4"/>
  <c r="AB143" i="4" s="1"/>
  <c r="D40" i="32" s="1"/>
  <c r="L163" i="4"/>
  <c r="L173" i="4" s="1"/>
  <c r="A39" i="34" s="1"/>
  <c r="AO100" i="4"/>
  <c r="J93" i="4"/>
  <c r="J127" i="4" s="1"/>
  <c r="AI110" i="4"/>
  <c r="AI144" i="4" s="1"/>
  <c r="B41" i="35" s="1"/>
  <c r="CV23" i="38" s="1"/>
  <c r="G166" i="4"/>
  <c r="G176" i="4" s="1"/>
  <c r="AQ100" i="4"/>
  <c r="AQ134" i="4" s="1"/>
  <c r="D21" i="37" s="1"/>
  <c r="AH110" i="4"/>
  <c r="AH144" i="4" s="1"/>
  <c r="D41" i="34" s="1"/>
  <c r="O41" i="34" s="1"/>
  <c r="P41" i="34" s="1"/>
  <c r="Q41" i="34" s="1"/>
  <c r="E105" i="4"/>
  <c r="E139" i="4" s="1"/>
  <c r="AN122" i="4"/>
  <c r="AN156" i="4" s="1"/>
  <c r="D68" i="36" s="1"/>
  <c r="AN96" i="4"/>
  <c r="AN130" i="4" s="1"/>
  <c r="D12" i="36" s="1"/>
  <c r="AE96" i="4"/>
  <c r="AE130" i="4" s="1"/>
  <c r="D12" i="33" s="1"/>
  <c r="P96" i="4"/>
  <c r="P130" i="4" s="1"/>
  <c r="AE98" i="4"/>
  <c r="AE132" i="4" s="1"/>
  <c r="D14" i="33" s="1"/>
  <c r="D96" i="4"/>
  <c r="D130" i="4" s="1"/>
  <c r="D12" i="3" s="1"/>
  <c r="O12" i="3" s="1"/>
  <c r="AN92" i="4"/>
  <c r="AN126" i="4" s="1"/>
  <c r="D3" i="36" s="1"/>
  <c r="AH96" i="4"/>
  <c r="AH130" i="4" s="1"/>
  <c r="D12" i="34" s="1"/>
  <c r="D93" i="4"/>
  <c r="D127" i="4" s="1"/>
  <c r="D4" i="3" s="1"/>
  <c r="O4" i="3" s="1"/>
  <c r="AB97" i="4"/>
  <c r="AB131" i="4" s="1"/>
  <c r="D13" i="32" s="1"/>
  <c r="P93" i="4"/>
  <c r="P127" i="4" s="1"/>
  <c r="G97" i="4"/>
  <c r="G131" i="4" s="1"/>
  <c r="AK93" i="4"/>
  <c r="AK127" i="4" s="1"/>
  <c r="D4" i="35" s="1"/>
  <c r="Y93" i="4"/>
  <c r="Y127" i="4" s="1"/>
  <c r="D4" i="31" s="1"/>
  <c r="J94" i="4"/>
  <c r="J128" i="4" s="1"/>
  <c r="G48" i="13"/>
  <c r="G49" i="13"/>
  <c r="G51" i="13"/>
  <c r="G60" i="13"/>
  <c r="G52" i="13"/>
  <c r="G30" i="13"/>
  <c r="G37" i="13"/>
  <c r="G41" i="13"/>
  <c r="G29" i="13"/>
  <c r="G28" i="13"/>
  <c r="G62" i="13"/>
  <c r="X80" i="4"/>
  <c r="J100" i="4" s="1"/>
  <c r="J134" i="4" s="1"/>
  <c r="E4" i="1"/>
  <c r="U80" i="4" s="1"/>
  <c r="AN103" i="4" s="1"/>
  <c r="D4" i="1"/>
  <c r="AB80" i="4"/>
  <c r="Q102" i="4" s="1"/>
  <c r="AD81" i="4"/>
  <c r="AQ122" i="4" s="1"/>
  <c r="AC80" i="4"/>
  <c r="V80" i="4"/>
  <c r="AF100" i="4" s="1"/>
  <c r="AF134" i="4" s="1"/>
  <c r="B21" i="34" s="1"/>
  <c r="CM13" i="38" s="1"/>
  <c r="X82" i="4"/>
  <c r="AN112" i="4" s="1"/>
  <c r="AN146" i="4" s="1"/>
  <c r="D48" i="36" s="1"/>
  <c r="D16" i="1"/>
  <c r="E16" i="1"/>
  <c r="U82" i="4" s="1"/>
  <c r="AN111" i="4" s="1"/>
  <c r="AN145" i="4" s="1"/>
  <c r="D47" i="36" s="1"/>
  <c r="G79" i="13"/>
  <c r="G81" i="13"/>
  <c r="G83" i="13"/>
  <c r="G84" i="13"/>
  <c r="G78" i="13"/>
  <c r="G80" i="13"/>
  <c r="G85" i="13"/>
  <c r="G70" i="13"/>
  <c r="G71" i="13"/>
  <c r="G72" i="13"/>
  <c r="G73" i="13"/>
  <c r="G74" i="13"/>
  <c r="W87" i="4"/>
  <c r="AB83" i="4"/>
  <c r="W83" i="4"/>
  <c r="AC83" i="4"/>
  <c r="V83" i="4"/>
  <c r="AO104" i="4" s="1"/>
  <c r="AO138" i="4" s="1"/>
  <c r="B30" i="37" s="1"/>
  <c r="DN17" i="38" s="1"/>
  <c r="AC84" i="4"/>
  <c r="AD106" i="4" s="1"/>
  <c r="AD140" i="4" s="1"/>
  <c r="C32" i="33" s="1"/>
  <c r="CE19" i="38" s="1"/>
  <c r="V84" i="4"/>
  <c r="AO108" i="4" s="1"/>
  <c r="AO142" i="4" s="1"/>
  <c r="B39" i="37" s="1"/>
  <c r="DN21" i="38" s="1"/>
  <c r="AB84" i="4"/>
  <c r="Z110" i="4" s="1"/>
  <c r="Z144" i="4" s="1"/>
  <c r="B41" i="32" s="1"/>
  <c r="BU23" i="38" s="1"/>
  <c r="AC86" i="4"/>
  <c r="AM118" i="4" s="1"/>
  <c r="AD86" i="4"/>
  <c r="AQ102" i="4" s="1"/>
  <c r="AC87" i="4"/>
  <c r="AP118" i="4" s="1"/>
  <c r="AD87" i="4"/>
  <c r="AK102" i="4" s="1"/>
  <c r="AK136" i="4" s="1"/>
  <c r="D23" i="35" s="1"/>
  <c r="AD82" i="4"/>
  <c r="M102" i="4" s="1"/>
  <c r="M136" i="4" s="1"/>
  <c r="W82" i="4"/>
  <c r="AG104" i="4" s="1"/>
  <c r="AG138" i="4" s="1"/>
  <c r="C30" i="34" s="1"/>
  <c r="CN17" i="38" s="1"/>
  <c r="AB82" i="4"/>
  <c r="Z102" i="4" s="1"/>
  <c r="Z136" i="4" s="1"/>
  <c r="B23" i="32" s="1"/>
  <c r="BU15" i="38" s="1"/>
  <c r="W81" i="4"/>
  <c r="AP120" i="4" s="1"/>
  <c r="AP154" i="4" s="1"/>
  <c r="C66" i="37" s="1"/>
  <c r="DO33" i="38" s="1"/>
  <c r="C10" i="1"/>
  <c r="AC81" i="4"/>
  <c r="V81" i="4"/>
  <c r="AI108" i="4" s="1"/>
  <c r="AI142" i="4" s="1"/>
  <c r="B39" i="35" s="1"/>
  <c r="CV21" i="38" s="1"/>
  <c r="E10" i="1"/>
  <c r="U81" i="4" s="1"/>
  <c r="AQ119" i="4" s="1"/>
  <c r="D46" i="1"/>
  <c r="E46" i="1"/>
  <c r="U87" i="4" s="1"/>
  <c r="AH115" i="4" s="1"/>
  <c r="D40" i="1"/>
  <c r="E40" i="1"/>
  <c r="U86" i="4" s="1"/>
  <c r="AB115" i="4" s="1"/>
  <c r="E34" i="1"/>
  <c r="U85" i="4" s="1"/>
  <c r="AK111" i="4" s="1"/>
  <c r="AK145" i="4" s="1"/>
  <c r="D47" i="35" s="1"/>
  <c r="D34" i="1"/>
  <c r="C28" i="1"/>
  <c r="E28" i="1"/>
  <c r="U84" i="4" s="1"/>
  <c r="AQ107" i="4" s="1"/>
  <c r="AQ141" i="4" s="1"/>
  <c r="D38" i="37" s="1"/>
  <c r="E22" i="1"/>
  <c r="U83" i="4" s="1"/>
  <c r="D22" i="1"/>
  <c r="P102" i="4" l="1"/>
  <c r="P136" i="4" s="1"/>
  <c r="P49" i="3"/>
  <c r="Q49" i="3" s="1"/>
  <c r="C105" i="4"/>
  <c r="C139" i="4" s="1"/>
  <c r="C31" i="3" s="1"/>
  <c r="B18" i="38" s="1"/>
  <c r="AB111" i="4"/>
  <c r="AB145" i="4" s="1"/>
  <c r="D47" i="32" s="1"/>
  <c r="Z114" i="4"/>
  <c r="Z148" i="4" s="1"/>
  <c r="B50" i="32" s="1"/>
  <c r="BU27" i="38" s="1"/>
  <c r="AA112" i="4"/>
  <c r="AA146" i="4" s="1"/>
  <c r="C48" i="32" s="1"/>
  <c r="BV25" i="38" s="1"/>
  <c r="Q97" i="4"/>
  <c r="Q131" i="4" s="1"/>
  <c r="B13" i="29" s="1"/>
  <c r="AT10" i="38" s="1"/>
  <c r="Z113" i="4"/>
  <c r="Z147" i="4" s="1"/>
  <c r="B49" i="32" s="1"/>
  <c r="BU26" i="38" s="1"/>
  <c r="AA114" i="4"/>
  <c r="AA148" i="4" s="1"/>
  <c r="C50" i="32" s="1"/>
  <c r="BV27" i="38" s="1"/>
  <c r="AD110" i="4"/>
  <c r="AD144" i="4" s="1"/>
  <c r="C41" i="33" s="1"/>
  <c r="CE23" i="38" s="1"/>
  <c r="V98" i="4"/>
  <c r="V132" i="4" s="1"/>
  <c r="D14" i="30" s="1"/>
  <c r="V96" i="4"/>
  <c r="V130" i="4" s="1"/>
  <c r="D12" i="30" s="1"/>
  <c r="AE108" i="4"/>
  <c r="AE142" i="4" s="1"/>
  <c r="D39" i="33" s="1"/>
  <c r="AE94" i="4"/>
  <c r="AE128" i="4" s="1"/>
  <c r="D5" i="33" s="1"/>
  <c r="AE92" i="4"/>
  <c r="AE126" i="4" s="1"/>
  <c r="D3" i="33" s="1"/>
  <c r="G98" i="4"/>
  <c r="G132" i="4" s="1"/>
  <c r="D14" i="16" s="1"/>
  <c r="O14" i="16" s="1"/>
  <c r="P14" i="16" s="1"/>
  <c r="Q14" i="16" s="1"/>
  <c r="Y102" i="4"/>
  <c r="Y136" i="4" s="1"/>
  <c r="D23" i="31" s="1"/>
  <c r="I100" i="4"/>
  <c r="I134" i="4" s="1"/>
  <c r="C21" i="17" s="1"/>
  <c r="T13" i="38" s="1"/>
  <c r="W110" i="4"/>
  <c r="W144" i="4" s="1"/>
  <c r="B41" i="31" s="1"/>
  <c r="BL23" i="38" s="1"/>
  <c r="J102" i="4"/>
  <c r="J136" i="4" s="1"/>
  <c r="D23" i="17" s="1"/>
  <c r="S102" i="4"/>
  <c r="Q94" i="4"/>
  <c r="Q128" i="4" s="1"/>
  <c r="B5" i="29" s="1"/>
  <c r="AT7" i="38" s="1"/>
  <c r="M98" i="4"/>
  <c r="M132" i="4" s="1"/>
  <c r="D14" i="18" s="1"/>
  <c r="Y114" i="4"/>
  <c r="Y148" i="4" s="1"/>
  <c r="D50" i="31" s="1"/>
  <c r="O50" i="31" s="1"/>
  <c r="P50" i="31" s="1"/>
  <c r="Q50" i="31" s="1"/>
  <c r="Y108" i="4"/>
  <c r="Y142" i="4" s="1"/>
  <c r="D39" i="31" s="1"/>
  <c r="B100" i="4"/>
  <c r="G100" i="4"/>
  <c r="G134" i="4" s="1"/>
  <c r="D21" i="16" s="1"/>
  <c r="O21" i="16" s="1"/>
  <c r="AC110" i="4"/>
  <c r="AC144" i="4" s="1"/>
  <c r="B41" i="33" s="1"/>
  <c r="CD23" i="38" s="1"/>
  <c r="E95" i="4"/>
  <c r="E129" i="4" s="1"/>
  <c r="B11" i="16" s="1"/>
  <c r="J8" i="38" s="1"/>
  <c r="AJ97" i="4"/>
  <c r="AJ131" i="4" s="1"/>
  <c r="C13" i="35" s="1"/>
  <c r="CW10" i="38" s="1"/>
  <c r="CX10" i="38" s="1"/>
  <c r="D40" i="38"/>
  <c r="D61" i="38"/>
  <c r="D62" i="38"/>
  <c r="D69" i="38"/>
  <c r="D65" i="38"/>
  <c r="C67" i="38"/>
  <c r="D67" i="38" s="1"/>
  <c r="C102" i="38"/>
  <c r="C63" i="38"/>
  <c r="D63" i="38" s="1"/>
  <c r="C98" i="38"/>
  <c r="C59" i="38"/>
  <c r="D59" i="38" s="1"/>
  <c r="C94" i="38"/>
  <c r="D60" i="38"/>
  <c r="B55" i="38"/>
  <c r="D55" i="38" s="1"/>
  <c r="B90" i="38"/>
  <c r="D57" i="38"/>
  <c r="C51" i="38"/>
  <c r="D51" i="38" s="1"/>
  <c r="C86" i="38"/>
  <c r="C47" i="38"/>
  <c r="D47" i="38" s="1"/>
  <c r="C82" i="38"/>
  <c r="B43" i="38"/>
  <c r="D43" i="38" s="1"/>
  <c r="B78" i="38"/>
  <c r="C39" i="38"/>
  <c r="D39" i="38" s="1"/>
  <c r="C74" i="38"/>
  <c r="P31" i="36"/>
  <c r="Q31" i="36" s="1"/>
  <c r="P4" i="32"/>
  <c r="Q4" i="32" s="1"/>
  <c r="P40" i="30"/>
  <c r="Q40" i="30" s="1"/>
  <c r="P67" i="33"/>
  <c r="Q67" i="33" s="1"/>
  <c r="J69" i="33"/>
  <c r="K69" i="33"/>
  <c r="I69" i="33"/>
  <c r="P49" i="31"/>
  <c r="Q49" i="31" s="1"/>
  <c r="K51" i="31"/>
  <c r="G51" i="31"/>
  <c r="J51" i="31"/>
  <c r="F51" i="31"/>
  <c r="U117" i="4"/>
  <c r="U151" i="4" s="1"/>
  <c r="C58" i="30" s="1"/>
  <c r="BD30" i="38" s="1"/>
  <c r="F101" i="4"/>
  <c r="F135" i="4" s="1"/>
  <c r="C22" i="16" s="1"/>
  <c r="K14" i="38" s="1"/>
  <c r="I113" i="4"/>
  <c r="I147" i="4" s="1"/>
  <c r="C49" i="17" s="1"/>
  <c r="T26" i="38" s="1"/>
  <c r="U26" i="38" s="1"/>
  <c r="AD109" i="4"/>
  <c r="AD143" i="4" s="1"/>
  <c r="C40" i="33" s="1"/>
  <c r="CE22" i="38" s="1"/>
  <c r="CF22" i="38" s="1"/>
  <c r="AG97" i="4"/>
  <c r="AG131" i="4" s="1"/>
  <c r="C13" i="34" s="1"/>
  <c r="CN10" i="38" s="1"/>
  <c r="CO10" i="38" s="1"/>
  <c r="AJ109" i="4"/>
  <c r="AJ143" i="4" s="1"/>
  <c r="C40" i="35" s="1"/>
  <c r="CW22" i="38" s="1"/>
  <c r="CX22" i="38" s="1"/>
  <c r="C97" i="4"/>
  <c r="C131" i="4" s="1"/>
  <c r="C13" i="3" s="1"/>
  <c r="B10" i="38" s="1"/>
  <c r="AM100" i="4"/>
  <c r="AM134" i="4" s="1"/>
  <c r="C21" i="36" s="1"/>
  <c r="DF13" i="38" s="1"/>
  <c r="F109" i="4"/>
  <c r="F143" i="4" s="1"/>
  <c r="C40" i="16" s="1"/>
  <c r="K22" i="38" s="1"/>
  <c r="AA120" i="4"/>
  <c r="AA154" i="4" s="1"/>
  <c r="C66" i="32" s="1"/>
  <c r="BV33" i="38" s="1"/>
  <c r="X117" i="4"/>
  <c r="X151" i="4" s="1"/>
  <c r="C58" i="31" s="1"/>
  <c r="BM30" i="38" s="1"/>
  <c r="BN30" i="38" s="1"/>
  <c r="D54" i="38"/>
  <c r="D58" i="38"/>
  <c r="D68" i="38"/>
  <c r="D48" i="38"/>
  <c r="AM102" i="4"/>
  <c r="AM136" i="4" s="1"/>
  <c r="C23" i="36" s="1"/>
  <c r="DF15" i="38" s="1"/>
  <c r="CO13" i="38"/>
  <c r="AG106" i="4"/>
  <c r="AG140" i="4" s="1"/>
  <c r="C32" i="34" s="1"/>
  <c r="CN19" i="38" s="1"/>
  <c r="U96" i="4"/>
  <c r="U130" i="4" s="1"/>
  <c r="C12" i="30" s="1"/>
  <c r="BD9" i="38" s="1"/>
  <c r="O97" i="4"/>
  <c r="O131" i="4" s="1"/>
  <c r="C13" i="19" s="1"/>
  <c r="AL10" i="38" s="1"/>
  <c r="AG93" i="4"/>
  <c r="AG127" i="4" s="1"/>
  <c r="C4" i="34" s="1"/>
  <c r="CN6" i="38" s="1"/>
  <c r="O121" i="4"/>
  <c r="O155" i="4" s="1"/>
  <c r="C67" i="19" s="1"/>
  <c r="AL34" i="38" s="1"/>
  <c r="X112" i="4"/>
  <c r="X146" i="4" s="1"/>
  <c r="C48" i="31" s="1"/>
  <c r="BM25" i="38" s="1"/>
  <c r="I97" i="4"/>
  <c r="I131" i="4" s="1"/>
  <c r="C13" i="17" s="1"/>
  <c r="T10" i="38" s="1"/>
  <c r="AG113" i="4"/>
  <c r="AG147" i="4" s="1"/>
  <c r="C49" i="34" s="1"/>
  <c r="CN26" i="38" s="1"/>
  <c r="CO26" i="38" s="1"/>
  <c r="C121" i="4"/>
  <c r="C155" i="4" s="1"/>
  <c r="C67" i="3" s="1"/>
  <c r="B34" i="38" s="1"/>
  <c r="C34" i="38" s="1"/>
  <c r="AP105" i="4"/>
  <c r="AP139" i="4" s="1"/>
  <c r="C31" i="37" s="1"/>
  <c r="DO18" i="38" s="1"/>
  <c r="DP18" i="38" s="1"/>
  <c r="D44" i="38"/>
  <c r="D50" i="38"/>
  <c r="AJ121" i="4"/>
  <c r="AJ155" i="4" s="1"/>
  <c r="C67" i="35" s="1"/>
  <c r="CW34" i="38" s="1"/>
  <c r="CX34" i="38" s="1"/>
  <c r="AP112" i="4"/>
  <c r="AP146" i="4" s="1"/>
  <c r="C48" i="37" s="1"/>
  <c r="DO25" i="38" s="1"/>
  <c r="F96" i="4"/>
  <c r="F130" i="4" s="1"/>
  <c r="C12" i="16" s="1"/>
  <c r="K9" i="38" s="1"/>
  <c r="DG10" i="38"/>
  <c r="AA105" i="4"/>
  <c r="AA139" i="4" s="1"/>
  <c r="C31" i="32" s="1"/>
  <c r="BV18" i="38" s="1"/>
  <c r="AG121" i="4"/>
  <c r="AG155" i="4" s="1"/>
  <c r="C67" i="34" s="1"/>
  <c r="CN34" i="38" s="1"/>
  <c r="X109" i="4"/>
  <c r="X143" i="4" s="1"/>
  <c r="C40" i="31" s="1"/>
  <c r="BM22" i="38" s="1"/>
  <c r="BN22" i="38" s="1"/>
  <c r="AA113" i="4"/>
  <c r="AA147" i="4" s="1"/>
  <c r="C49" i="32" s="1"/>
  <c r="BV26" i="38" s="1"/>
  <c r="O113" i="4"/>
  <c r="O147" i="4" s="1"/>
  <c r="C49" i="19" s="1"/>
  <c r="AL26" i="38" s="1"/>
  <c r="R93" i="4"/>
  <c r="R127" i="4" s="1"/>
  <c r="C4" i="29" s="1"/>
  <c r="AU6" i="38" s="1"/>
  <c r="L109" i="4"/>
  <c r="L143" i="4" s="1"/>
  <c r="C40" i="18" s="1"/>
  <c r="AC22" i="38" s="1"/>
  <c r="DG6" i="38"/>
  <c r="CX25" i="38"/>
  <c r="AD93" i="4"/>
  <c r="AD127" i="4" s="1"/>
  <c r="C4" i="33" s="1"/>
  <c r="CE6" i="38" s="1"/>
  <c r="CF6" i="38" s="1"/>
  <c r="AP121" i="4"/>
  <c r="AP155" i="4" s="1"/>
  <c r="C67" i="37" s="1"/>
  <c r="DO34" i="38" s="1"/>
  <c r="DP34" i="38" s="1"/>
  <c r="AG120" i="4"/>
  <c r="AG154" i="4" s="1"/>
  <c r="C66" i="34" s="1"/>
  <c r="CN33" i="38" s="1"/>
  <c r="L93" i="4"/>
  <c r="L127" i="4" s="1"/>
  <c r="C4" i="18" s="1"/>
  <c r="AC6" i="38" s="1"/>
  <c r="C109" i="4"/>
  <c r="C143" i="4" s="1"/>
  <c r="C40" i="3" s="1"/>
  <c r="B22" i="38" s="1"/>
  <c r="CO17" i="38"/>
  <c r="AC119" i="4"/>
  <c r="AC153" i="4" s="1"/>
  <c r="B65" i="33" s="1"/>
  <c r="CD32" i="38" s="1"/>
  <c r="AO116" i="4"/>
  <c r="AO150" i="4" s="1"/>
  <c r="B57" i="37" s="1"/>
  <c r="DN29" i="38" s="1"/>
  <c r="Z111" i="4"/>
  <c r="Z145" i="4" s="1"/>
  <c r="B47" i="32" s="1"/>
  <c r="BU24" i="38" s="1"/>
  <c r="Z109" i="4"/>
  <c r="Z143" i="4" s="1"/>
  <c r="B40" i="32" s="1"/>
  <c r="BU22" i="38" s="1"/>
  <c r="AI119" i="4"/>
  <c r="AI153" i="4" s="1"/>
  <c r="B65" i="35" s="1"/>
  <c r="CV32" i="38" s="1"/>
  <c r="AI103" i="4"/>
  <c r="AI137" i="4" s="1"/>
  <c r="B29" i="35" s="1"/>
  <c r="CV16" i="38" s="1"/>
  <c r="Q117" i="4"/>
  <c r="Q151" i="4" s="1"/>
  <c r="B58" i="29" s="1"/>
  <c r="AT30" i="38" s="1"/>
  <c r="AF116" i="4"/>
  <c r="AF150" i="4" s="1"/>
  <c r="B57" i="34" s="1"/>
  <c r="CM29" i="38" s="1"/>
  <c r="W119" i="4"/>
  <c r="W153" i="4" s="1"/>
  <c r="B65" i="31" s="1"/>
  <c r="BL32" i="38" s="1"/>
  <c r="AF111" i="4"/>
  <c r="AF145" i="4" s="1"/>
  <c r="B47" i="34" s="1"/>
  <c r="CM24" i="38" s="1"/>
  <c r="AF120" i="4"/>
  <c r="AF154" i="4" s="1"/>
  <c r="B66" i="34" s="1"/>
  <c r="CM33" i="38" s="1"/>
  <c r="W111" i="4"/>
  <c r="W145" i="4" s="1"/>
  <c r="B47" i="31" s="1"/>
  <c r="BL24" i="38" s="1"/>
  <c r="AL111" i="4"/>
  <c r="AL145" i="4" s="1"/>
  <c r="B47" i="36" s="1"/>
  <c r="DE24" i="38" s="1"/>
  <c r="AL107" i="4"/>
  <c r="AL141" i="4" s="1"/>
  <c r="B38" i="36" s="1"/>
  <c r="DE20" i="38" s="1"/>
  <c r="B105" i="4"/>
  <c r="B139" i="4" s="1"/>
  <c r="B31" i="3" s="1"/>
  <c r="A18" i="38" s="1"/>
  <c r="AI101" i="4"/>
  <c r="AI135" i="4" s="1"/>
  <c r="B22" i="35" s="1"/>
  <c r="CV14" i="38" s="1"/>
  <c r="Z91" i="4"/>
  <c r="Z125" i="4" s="1"/>
  <c r="B2" i="32" s="1"/>
  <c r="BU4" i="38" s="1"/>
  <c r="AC91" i="4"/>
  <c r="AC125" i="4" s="1"/>
  <c r="B2" i="33" s="1"/>
  <c r="CD4" i="38" s="1"/>
  <c r="AF93" i="4"/>
  <c r="AF127" i="4" s="1"/>
  <c r="B4" i="34" s="1"/>
  <c r="CM6" i="38" s="1"/>
  <c r="AJ113" i="4"/>
  <c r="AJ147" i="4" s="1"/>
  <c r="C49" i="35" s="1"/>
  <c r="CW26" i="38" s="1"/>
  <c r="CX26" i="38" s="1"/>
  <c r="AO118" i="4"/>
  <c r="AO152" i="4" s="1"/>
  <c r="B59" i="37" s="1"/>
  <c r="DN31" i="38" s="1"/>
  <c r="AP117" i="4"/>
  <c r="AP151" i="4" s="1"/>
  <c r="C58" i="37" s="1"/>
  <c r="DO30" i="38" s="1"/>
  <c r="AF103" i="4"/>
  <c r="AF137" i="4" s="1"/>
  <c r="B29" i="34" s="1"/>
  <c r="CM16" i="38" s="1"/>
  <c r="AL121" i="4"/>
  <c r="AL155" i="4" s="1"/>
  <c r="B67" i="36" s="1"/>
  <c r="DE34" i="38" s="1"/>
  <c r="AF118" i="4"/>
  <c r="AF152" i="4" s="1"/>
  <c r="B59" i="34" s="1"/>
  <c r="CM31" i="38" s="1"/>
  <c r="K97" i="4"/>
  <c r="K131" i="4" s="1"/>
  <c r="B13" i="18" s="1"/>
  <c r="AB10" i="38" s="1"/>
  <c r="AI111" i="4"/>
  <c r="AI145" i="4" s="1"/>
  <c r="B47" i="35" s="1"/>
  <c r="CV24" i="38" s="1"/>
  <c r="AF107" i="4"/>
  <c r="AF141" i="4" s="1"/>
  <c r="B38" i="34" s="1"/>
  <c r="CM20" i="38" s="1"/>
  <c r="AL117" i="4"/>
  <c r="AL151" i="4" s="1"/>
  <c r="B58" i="36" s="1"/>
  <c r="DE30" i="38" s="1"/>
  <c r="AO103" i="4"/>
  <c r="AO137" i="4" s="1"/>
  <c r="B29" i="37" s="1"/>
  <c r="DN16" i="38" s="1"/>
  <c r="AO95" i="4"/>
  <c r="AO129" i="4" s="1"/>
  <c r="B11" i="37" s="1"/>
  <c r="DN8" i="38" s="1"/>
  <c r="AG108" i="4"/>
  <c r="AG142" i="4" s="1"/>
  <c r="C39" i="34" s="1"/>
  <c r="CN21" i="38" s="1"/>
  <c r="AD120" i="4"/>
  <c r="AD154" i="4" s="1"/>
  <c r="C66" i="33" s="1"/>
  <c r="CE33" i="38" s="1"/>
  <c r="AO109" i="4"/>
  <c r="AO143" i="4" s="1"/>
  <c r="B40" i="37" s="1"/>
  <c r="DN22" i="38" s="1"/>
  <c r="AL103" i="4"/>
  <c r="AL137" i="4" s="1"/>
  <c r="B29" i="36" s="1"/>
  <c r="DE16" i="38" s="1"/>
  <c r="AC115" i="4"/>
  <c r="AC149" i="4" s="1"/>
  <c r="B56" i="33" s="1"/>
  <c r="CD28" i="38" s="1"/>
  <c r="W105" i="4"/>
  <c r="W139" i="4" s="1"/>
  <c r="B31" i="31" s="1"/>
  <c r="BL18" i="38" s="1"/>
  <c r="H101" i="4"/>
  <c r="H135" i="4" s="1"/>
  <c r="B22" i="17" s="1"/>
  <c r="S14" i="38" s="1"/>
  <c r="AO111" i="4"/>
  <c r="AO145" i="4" s="1"/>
  <c r="B47" i="37" s="1"/>
  <c r="DN24" i="38" s="1"/>
  <c r="AP97" i="4"/>
  <c r="AP131" i="4" s="1"/>
  <c r="C13" i="37" s="1"/>
  <c r="DO10" i="38" s="1"/>
  <c r="DP10" i="38" s="1"/>
  <c r="AO91" i="4"/>
  <c r="AO125" i="4" s="1"/>
  <c r="B2" i="37" s="1"/>
  <c r="DN4" i="38" s="1"/>
  <c r="N97" i="4"/>
  <c r="N131" i="4" s="1"/>
  <c r="B13" i="19" s="1"/>
  <c r="AK10" i="38" s="1"/>
  <c r="L117" i="4"/>
  <c r="L151" i="4" s="1"/>
  <c r="C58" i="18" s="1"/>
  <c r="AC30" i="38" s="1"/>
  <c r="AL118" i="4"/>
  <c r="AL152" i="4" s="1"/>
  <c r="B59" i="36" s="1"/>
  <c r="DE31" i="38" s="1"/>
  <c r="Z119" i="4"/>
  <c r="Z153" i="4" s="1"/>
  <c r="B65" i="32" s="1"/>
  <c r="BU32" i="38" s="1"/>
  <c r="AG117" i="4"/>
  <c r="AG151" i="4" s="1"/>
  <c r="C58" i="34" s="1"/>
  <c r="CN30" i="38" s="1"/>
  <c r="AA102" i="4"/>
  <c r="AA136" i="4" s="1"/>
  <c r="C23" i="32" s="1"/>
  <c r="BV15" i="38" s="1"/>
  <c r="BW15" i="38" s="1"/>
  <c r="AP98" i="4"/>
  <c r="AP132" i="4" s="1"/>
  <c r="C14" i="37" s="1"/>
  <c r="DO11" i="38" s="1"/>
  <c r="AM109" i="4"/>
  <c r="AM143" i="4" s="1"/>
  <c r="C40" i="36" s="1"/>
  <c r="DF22" i="38" s="1"/>
  <c r="AJ122" i="4"/>
  <c r="AJ156" i="4" s="1"/>
  <c r="C68" i="35" s="1"/>
  <c r="CW35" i="38" s="1"/>
  <c r="X122" i="4"/>
  <c r="X156" i="4" s="1"/>
  <c r="C68" i="31" s="1"/>
  <c r="BM35" i="38" s="1"/>
  <c r="AI93" i="4"/>
  <c r="AI127" i="4" s="1"/>
  <c r="B4" i="35" s="1"/>
  <c r="CV6" i="38" s="1"/>
  <c r="AE107" i="4"/>
  <c r="AE141" i="4" s="1"/>
  <c r="D38" i="33" s="1"/>
  <c r="AI117" i="4"/>
  <c r="AI151" i="4" s="1"/>
  <c r="B58" i="35" s="1"/>
  <c r="CV30" i="38" s="1"/>
  <c r="AI91" i="4"/>
  <c r="AI125" i="4" s="1"/>
  <c r="B2" i="35" s="1"/>
  <c r="CV4" i="38" s="1"/>
  <c r="AP101" i="4"/>
  <c r="AP135" i="4" s="1"/>
  <c r="C22" i="37" s="1"/>
  <c r="DO14" i="38" s="1"/>
  <c r="AF117" i="4"/>
  <c r="AF151" i="4" s="1"/>
  <c r="B58" i="34" s="1"/>
  <c r="CM30" i="38" s="1"/>
  <c r="AO93" i="4"/>
  <c r="AO127" i="4" s="1"/>
  <c r="B4" i="37" s="1"/>
  <c r="DN6" i="38" s="1"/>
  <c r="AL109" i="4"/>
  <c r="AL143" i="4" s="1"/>
  <c r="B40" i="36" s="1"/>
  <c r="DE22" i="38" s="1"/>
  <c r="AL100" i="4"/>
  <c r="AL134" i="4" s="1"/>
  <c r="B21" i="36" s="1"/>
  <c r="DE13" i="38" s="1"/>
  <c r="T121" i="4"/>
  <c r="T155" i="4" s="1"/>
  <c r="B67" i="30" s="1"/>
  <c r="BC34" i="38" s="1"/>
  <c r="AC101" i="4"/>
  <c r="AC135" i="4" s="1"/>
  <c r="B22" i="33" s="1"/>
  <c r="CD14" i="38" s="1"/>
  <c r="AP109" i="4"/>
  <c r="AP143" i="4" s="1"/>
  <c r="C40" i="37" s="1"/>
  <c r="DO22" i="38" s="1"/>
  <c r="H93" i="4"/>
  <c r="H127" i="4" s="1"/>
  <c r="B4" i="17" s="1"/>
  <c r="S6" i="38" s="1"/>
  <c r="AO99" i="4"/>
  <c r="AO133" i="4" s="1"/>
  <c r="B20" i="37" s="1"/>
  <c r="DN12" i="38" s="1"/>
  <c r="R117" i="4"/>
  <c r="R151" i="4" s="1"/>
  <c r="C58" i="29" s="1"/>
  <c r="AU30" i="38" s="1"/>
  <c r="U105" i="4"/>
  <c r="U139" i="4" s="1"/>
  <c r="C31" i="30" s="1"/>
  <c r="BD18" i="38" s="1"/>
  <c r="AP100" i="4"/>
  <c r="AP134" i="4" s="1"/>
  <c r="C21" i="37" s="1"/>
  <c r="DO13" i="38" s="1"/>
  <c r="AC116" i="4"/>
  <c r="AC150" i="4" s="1"/>
  <c r="B57" i="33" s="1"/>
  <c r="CD29" i="38" s="1"/>
  <c r="AM116" i="4"/>
  <c r="AM150" i="4" s="1"/>
  <c r="C57" i="36" s="1"/>
  <c r="DF29" i="38" s="1"/>
  <c r="B113" i="4"/>
  <c r="B147" i="4" s="1"/>
  <c r="B49" i="3" s="1"/>
  <c r="A26" i="38" s="1"/>
  <c r="F113" i="4"/>
  <c r="F147" i="4" s="1"/>
  <c r="C49" i="16" s="1"/>
  <c r="K26" i="38" s="1"/>
  <c r="Z122" i="4"/>
  <c r="Z156" i="4" s="1"/>
  <c r="B68" i="32" s="1"/>
  <c r="BU35" i="38" s="1"/>
  <c r="BW35" i="38" s="1"/>
  <c r="AJ117" i="4"/>
  <c r="AJ151" i="4" s="1"/>
  <c r="C58" i="35" s="1"/>
  <c r="CW30" i="38" s="1"/>
  <c r="AD112" i="4"/>
  <c r="AD146" i="4" s="1"/>
  <c r="C48" i="33" s="1"/>
  <c r="CE25" i="38" s="1"/>
  <c r="T98" i="4"/>
  <c r="T132" i="4" s="1"/>
  <c r="B14" i="30" s="1"/>
  <c r="BC11" i="38" s="1"/>
  <c r="R121" i="4"/>
  <c r="R155" i="4" s="1"/>
  <c r="C67" i="29" s="1"/>
  <c r="AU34" i="38" s="1"/>
  <c r="AA108" i="4"/>
  <c r="AA142" i="4" s="1"/>
  <c r="C39" i="32" s="1"/>
  <c r="BV21" i="38" s="1"/>
  <c r="W93" i="4"/>
  <c r="W127" i="4" s="1"/>
  <c r="B4" i="31" s="1"/>
  <c r="BL6" i="38" s="1"/>
  <c r="AG101" i="4"/>
  <c r="AG135" i="4" s="1"/>
  <c r="C22" i="34" s="1"/>
  <c r="CN14" i="38" s="1"/>
  <c r="AA109" i="4"/>
  <c r="AA143" i="4" s="1"/>
  <c r="C40" i="32" s="1"/>
  <c r="BV22" i="38" s="1"/>
  <c r="Z120" i="4"/>
  <c r="Z154" i="4" s="1"/>
  <c r="B66" i="32" s="1"/>
  <c r="BU33" i="38" s="1"/>
  <c r="AF122" i="4"/>
  <c r="AF156" i="4" s="1"/>
  <c r="B68" i="34" s="1"/>
  <c r="CM35" i="38" s="1"/>
  <c r="F121" i="4"/>
  <c r="F155" i="4" s="1"/>
  <c r="C67" i="16" s="1"/>
  <c r="K34" i="38" s="1"/>
  <c r="AL115" i="4"/>
  <c r="AL149" i="4" s="1"/>
  <c r="B56" i="36" s="1"/>
  <c r="DE28" i="38" s="1"/>
  <c r="U98" i="4"/>
  <c r="U132" i="4" s="1"/>
  <c r="C14" i="30" s="1"/>
  <c r="BD11" i="38" s="1"/>
  <c r="AD104" i="4"/>
  <c r="AD138" i="4" s="1"/>
  <c r="C30" i="33" s="1"/>
  <c r="CE17" i="38" s="1"/>
  <c r="AP108" i="4"/>
  <c r="AP142" i="4" s="1"/>
  <c r="C39" i="37" s="1"/>
  <c r="DO21" i="38" s="1"/>
  <c r="DP21" i="38" s="1"/>
  <c r="AJ107" i="4"/>
  <c r="AJ141" i="4" s="1"/>
  <c r="C38" i="35" s="1"/>
  <c r="CW20" i="38" s="1"/>
  <c r="AG122" i="4"/>
  <c r="AG156" i="4" s="1"/>
  <c r="C68" i="34" s="1"/>
  <c r="CN35" i="38" s="1"/>
  <c r="Z100" i="4"/>
  <c r="Z134" i="4" s="1"/>
  <c r="B21" i="32" s="1"/>
  <c r="BU13" i="38" s="1"/>
  <c r="AJ114" i="4"/>
  <c r="AJ148" i="4" s="1"/>
  <c r="C50" i="35" s="1"/>
  <c r="CW27" i="38" s="1"/>
  <c r="AD117" i="4"/>
  <c r="AD151" i="4" s="1"/>
  <c r="C58" i="33" s="1"/>
  <c r="CE30" i="38" s="1"/>
  <c r="CF30" i="38" s="1"/>
  <c r="U93" i="4"/>
  <c r="U127" i="4" s="1"/>
  <c r="C4" i="30" s="1"/>
  <c r="BD6" i="38" s="1"/>
  <c r="BE6" i="38" s="1"/>
  <c r="X104" i="4"/>
  <c r="X138" i="4" s="1"/>
  <c r="C30" i="31" s="1"/>
  <c r="BM17" i="38" s="1"/>
  <c r="X93" i="4"/>
  <c r="X127" i="4" s="1"/>
  <c r="C4" i="31" s="1"/>
  <c r="BM6" i="38" s="1"/>
  <c r="AC95" i="4"/>
  <c r="AC129" i="4" s="1"/>
  <c r="B11" i="33" s="1"/>
  <c r="CD8" i="38" s="1"/>
  <c r="AH98" i="4"/>
  <c r="AH132" i="4" s="1"/>
  <c r="D14" i="34" s="1"/>
  <c r="AO96" i="4"/>
  <c r="AO130" i="4" s="1"/>
  <c r="B12" i="37" s="1"/>
  <c r="DN9" i="38" s="1"/>
  <c r="AP94" i="4"/>
  <c r="AP128" i="4" s="1"/>
  <c r="C5" i="37" s="1"/>
  <c r="DO7" i="38" s="1"/>
  <c r="I117" i="4"/>
  <c r="I151" i="4" s="1"/>
  <c r="C58" i="17" s="1"/>
  <c r="T30" i="38" s="1"/>
  <c r="U30" i="38" s="1"/>
  <c r="AM119" i="4"/>
  <c r="AM153" i="4" s="1"/>
  <c r="C65" i="36" s="1"/>
  <c r="DF32" i="38" s="1"/>
  <c r="W112" i="4"/>
  <c r="W146" i="4" s="1"/>
  <c r="B48" i="31" s="1"/>
  <c r="BL25" i="38" s="1"/>
  <c r="L113" i="4"/>
  <c r="L147" i="4" s="1"/>
  <c r="C49" i="18" s="1"/>
  <c r="AC26" i="38" s="1"/>
  <c r="AP93" i="4"/>
  <c r="AP127" i="4" s="1"/>
  <c r="C4" i="37" s="1"/>
  <c r="DO6" i="38" s="1"/>
  <c r="AI120" i="4"/>
  <c r="AI154" i="4" s="1"/>
  <c r="B66" i="35" s="1"/>
  <c r="CV33" i="38" s="1"/>
  <c r="H109" i="4"/>
  <c r="H143" i="4" s="1"/>
  <c r="B40" i="17" s="1"/>
  <c r="S22" i="38" s="1"/>
  <c r="AL99" i="4"/>
  <c r="AL133" i="4" s="1"/>
  <c r="B20" i="36" s="1"/>
  <c r="DE12" i="38" s="1"/>
  <c r="F100" i="4"/>
  <c r="F134" i="4" s="1"/>
  <c r="C21" i="16" s="1"/>
  <c r="K13" i="38" s="1"/>
  <c r="AM105" i="4"/>
  <c r="AM139" i="4" s="1"/>
  <c r="C31" i="36" s="1"/>
  <c r="DF18" i="38" s="1"/>
  <c r="DG18" i="38" s="1"/>
  <c r="X101" i="4"/>
  <c r="X135" i="4" s="1"/>
  <c r="C22" i="31" s="1"/>
  <c r="BM14" i="38" s="1"/>
  <c r="R109" i="4"/>
  <c r="R143" i="4" s="1"/>
  <c r="C40" i="29" s="1"/>
  <c r="AU22" i="38" s="1"/>
  <c r="S100" i="4"/>
  <c r="AM121" i="4"/>
  <c r="AM155" i="4" s="1"/>
  <c r="C67" i="36" s="1"/>
  <c r="DF34" i="38" s="1"/>
  <c r="AE110" i="4"/>
  <c r="AE144" i="4" s="1"/>
  <c r="D41" i="33" s="1"/>
  <c r="AN98" i="4"/>
  <c r="AN132" i="4" s="1"/>
  <c r="D14" i="36" s="1"/>
  <c r="AA107" i="4"/>
  <c r="AA141" i="4" s="1"/>
  <c r="C38" i="32" s="1"/>
  <c r="BV20" i="38" s="1"/>
  <c r="AM120" i="4"/>
  <c r="AM154" i="4" s="1"/>
  <c r="C66" i="36" s="1"/>
  <c r="DF33" i="38" s="1"/>
  <c r="C117" i="4"/>
  <c r="C151" i="4" s="1"/>
  <c r="C58" i="3" s="1"/>
  <c r="B30" i="38" s="1"/>
  <c r="C30" i="38" s="1"/>
  <c r="AG109" i="4"/>
  <c r="AG143" i="4" s="1"/>
  <c r="C40" i="34" s="1"/>
  <c r="CN22" i="38" s="1"/>
  <c r="CO22" i="38" s="1"/>
  <c r="W120" i="4"/>
  <c r="W154" i="4" s="1"/>
  <c r="B66" i="31" s="1"/>
  <c r="BL33" i="38" s="1"/>
  <c r="X113" i="4"/>
  <c r="X147" i="4" s="1"/>
  <c r="C49" i="31" s="1"/>
  <c r="BM26" i="38" s="1"/>
  <c r="BN26" i="38" s="1"/>
  <c r="I121" i="4"/>
  <c r="I155" i="4" s="1"/>
  <c r="C67" i="17" s="1"/>
  <c r="T34" i="38" s="1"/>
  <c r="Z92" i="4"/>
  <c r="Z126" i="4" s="1"/>
  <c r="B3" i="32" s="1"/>
  <c r="BU5" i="38" s="1"/>
  <c r="AK107" i="4"/>
  <c r="AK141" i="4" s="1"/>
  <c r="D38" i="35" s="1"/>
  <c r="AP107" i="4"/>
  <c r="AP141" i="4" s="1"/>
  <c r="C38" i="37" s="1"/>
  <c r="DO20" i="38" s="1"/>
  <c r="F105" i="4"/>
  <c r="F139" i="4" s="1"/>
  <c r="C31" i="16" s="1"/>
  <c r="K18" i="38" s="1"/>
  <c r="AM113" i="4"/>
  <c r="AM147" i="4" s="1"/>
  <c r="C49" i="36" s="1"/>
  <c r="DF26" i="38" s="1"/>
  <c r="DG26" i="38" s="1"/>
  <c r="AA116" i="4"/>
  <c r="AA150" i="4" s="1"/>
  <c r="C57" i="32" s="1"/>
  <c r="BV29" i="38" s="1"/>
  <c r="BW29" i="38" s="1"/>
  <c r="AP119" i="4"/>
  <c r="AP153" i="4" s="1"/>
  <c r="C65" i="37" s="1"/>
  <c r="DO32" i="38" s="1"/>
  <c r="AB106" i="4"/>
  <c r="AB140" i="4" s="1"/>
  <c r="D32" i="32" s="1"/>
  <c r="AD121" i="4"/>
  <c r="AD155" i="4" s="1"/>
  <c r="C67" i="33" s="1"/>
  <c r="CE34" i="38" s="1"/>
  <c r="U109" i="4"/>
  <c r="U143" i="4" s="1"/>
  <c r="C40" i="30" s="1"/>
  <c r="BD22" i="38" s="1"/>
  <c r="BE22" i="38" s="1"/>
  <c r="AA121" i="4"/>
  <c r="AA155" i="4" s="1"/>
  <c r="C67" i="32" s="1"/>
  <c r="BV34" i="38" s="1"/>
  <c r="R101" i="4"/>
  <c r="R135" i="4" s="1"/>
  <c r="C22" i="29" s="1"/>
  <c r="AU14" i="38" s="1"/>
  <c r="AP113" i="4"/>
  <c r="AP147" i="4" s="1"/>
  <c r="C49" i="37" s="1"/>
  <c r="DO26" i="38" s="1"/>
  <c r="DP26" i="38" s="1"/>
  <c r="AL104" i="4"/>
  <c r="AL138" i="4" s="1"/>
  <c r="B30" i="36" s="1"/>
  <c r="DE17" i="38" s="1"/>
  <c r="DG17" i="38" s="1"/>
  <c r="K105" i="4"/>
  <c r="K139" i="4" s="1"/>
  <c r="B31" i="18" s="1"/>
  <c r="AB18" i="38" s="1"/>
  <c r="AL112" i="4"/>
  <c r="AL146" i="4" s="1"/>
  <c r="B48" i="36" s="1"/>
  <c r="DE25" i="38" s="1"/>
  <c r="AP122" i="4"/>
  <c r="AP156" i="4" s="1"/>
  <c r="C68" i="37" s="1"/>
  <c r="DO35" i="38" s="1"/>
  <c r="DP35" i="38" s="1"/>
  <c r="AJ116" i="4"/>
  <c r="AJ150" i="4" s="1"/>
  <c r="C57" i="35" s="1"/>
  <c r="CW29" i="38" s="1"/>
  <c r="T105" i="4"/>
  <c r="T139" i="4" s="1"/>
  <c r="B31" i="30" s="1"/>
  <c r="BC18" i="38" s="1"/>
  <c r="AO112" i="4"/>
  <c r="AO146" i="4" s="1"/>
  <c r="B48" i="37" s="1"/>
  <c r="DN25" i="38" s="1"/>
  <c r="AC122" i="4"/>
  <c r="AC156" i="4" s="1"/>
  <c r="B68" i="33" s="1"/>
  <c r="CD35" i="38" s="1"/>
  <c r="W108" i="4"/>
  <c r="W142" i="4" s="1"/>
  <c r="B39" i="31" s="1"/>
  <c r="BL21" i="38" s="1"/>
  <c r="AQ111" i="4"/>
  <c r="AQ145" i="4" s="1"/>
  <c r="D47" i="37" s="1"/>
  <c r="O47" i="37" s="1"/>
  <c r="AL106" i="4"/>
  <c r="AL140" i="4" s="1"/>
  <c r="B32" i="36" s="1"/>
  <c r="DE19" i="38" s="1"/>
  <c r="B120" i="4"/>
  <c r="AP114" i="4"/>
  <c r="AP148" i="4" s="1"/>
  <c r="C50" i="37" s="1"/>
  <c r="DO27" i="38" s="1"/>
  <c r="Y111" i="4"/>
  <c r="Y145" i="4" s="1"/>
  <c r="D47" i="31" s="1"/>
  <c r="O47" i="31" s="1"/>
  <c r="AA97" i="4"/>
  <c r="AA131" i="4" s="1"/>
  <c r="C13" i="32" s="1"/>
  <c r="BV10" i="38" s="1"/>
  <c r="AO92" i="4"/>
  <c r="AO126" i="4" s="1"/>
  <c r="B3" i="37" s="1"/>
  <c r="DN5" i="38" s="1"/>
  <c r="AB92" i="4"/>
  <c r="AB126" i="4" s="1"/>
  <c r="D3" i="32" s="1"/>
  <c r="O3" i="32" s="1"/>
  <c r="T96" i="4"/>
  <c r="T130" i="4" s="1"/>
  <c r="B12" i="30" s="1"/>
  <c r="BC9" i="38" s="1"/>
  <c r="W91" i="4"/>
  <c r="W125" i="4" s="1"/>
  <c r="B2" i="31" s="1"/>
  <c r="BL4" i="38" s="1"/>
  <c r="AF108" i="4"/>
  <c r="AF142" i="4" s="1"/>
  <c r="B39" i="34" s="1"/>
  <c r="CM21" i="38" s="1"/>
  <c r="AE120" i="4"/>
  <c r="AE154" i="4" s="1"/>
  <c r="D66" i="33" s="1"/>
  <c r="O66" i="33" s="1"/>
  <c r="P66" i="33" s="1"/>
  <c r="Q66" i="33" s="1"/>
  <c r="AI99" i="4"/>
  <c r="AI133" i="4" s="1"/>
  <c r="B20" i="35" s="1"/>
  <c r="CV12" i="38" s="1"/>
  <c r="Q105" i="4"/>
  <c r="Q139" i="4" s="1"/>
  <c r="B31" i="29" s="1"/>
  <c r="AT18" i="38" s="1"/>
  <c r="AD113" i="4"/>
  <c r="AD147" i="4" s="1"/>
  <c r="C49" i="33" s="1"/>
  <c r="CE26" i="38" s="1"/>
  <c r="AM117" i="4"/>
  <c r="AM151" i="4" s="1"/>
  <c r="C58" i="36" s="1"/>
  <c r="DF30" i="38" s="1"/>
  <c r="AF115" i="4"/>
  <c r="AF149" i="4" s="1"/>
  <c r="B56" i="34" s="1"/>
  <c r="CM28" i="38" s="1"/>
  <c r="AF101" i="4"/>
  <c r="AF135" i="4" s="1"/>
  <c r="B22" i="34" s="1"/>
  <c r="CM14" i="38" s="1"/>
  <c r="Z97" i="4"/>
  <c r="Z131" i="4" s="1"/>
  <c r="B13" i="32" s="1"/>
  <c r="BU10" i="38" s="1"/>
  <c r="X108" i="4"/>
  <c r="X142" i="4" s="1"/>
  <c r="C39" i="31" s="1"/>
  <c r="BM21" i="38" s="1"/>
  <c r="O109" i="4"/>
  <c r="O143" i="4" s="1"/>
  <c r="C40" i="19" s="1"/>
  <c r="AL22" i="38" s="1"/>
  <c r="Y107" i="4"/>
  <c r="Y141" i="4" s="1"/>
  <c r="D38" i="31" s="1"/>
  <c r="B103" i="4"/>
  <c r="L121" i="4"/>
  <c r="L155" i="4" s="1"/>
  <c r="C67" i="18" s="1"/>
  <c r="AC34" i="38" s="1"/>
  <c r="AL101" i="4"/>
  <c r="AL135" i="4" s="1"/>
  <c r="B22" i="36" s="1"/>
  <c r="DE14" i="38" s="1"/>
  <c r="AN104" i="4"/>
  <c r="AN138" i="4" s="1"/>
  <c r="D30" i="36" s="1"/>
  <c r="O30" i="36" s="1"/>
  <c r="X97" i="4"/>
  <c r="X131" i="4" s="1"/>
  <c r="C13" i="31" s="1"/>
  <c r="BM10" i="38" s="1"/>
  <c r="BN10" i="38" s="1"/>
  <c r="AF121" i="4"/>
  <c r="AF155" i="4" s="1"/>
  <c r="B67" i="34" s="1"/>
  <c r="CM34" i="38" s="1"/>
  <c r="AJ101" i="4"/>
  <c r="AJ135" i="4" s="1"/>
  <c r="C22" i="35" s="1"/>
  <c r="CW14" i="38" s="1"/>
  <c r="AO117" i="4"/>
  <c r="AO151" i="4" s="1"/>
  <c r="B58" i="37" s="1"/>
  <c r="DN30" i="38" s="1"/>
  <c r="AO115" i="4"/>
  <c r="AO149" i="4" s="1"/>
  <c r="B56" i="37" s="1"/>
  <c r="DN28" i="38" s="1"/>
  <c r="L105" i="4"/>
  <c r="L139" i="4" s="1"/>
  <c r="C31" i="18" s="1"/>
  <c r="AC18" i="38" s="1"/>
  <c r="K117" i="4"/>
  <c r="K151" i="4" s="1"/>
  <c r="B58" i="18" s="1"/>
  <c r="AB30" i="38" s="1"/>
  <c r="X114" i="4"/>
  <c r="X148" i="4" s="1"/>
  <c r="C50" i="31" s="1"/>
  <c r="BM27" i="38" s="1"/>
  <c r="AC108" i="4"/>
  <c r="AC142" i="4" s="1"/>
  <c r="B39" i="33" s="1"/>
  <c r="CD21" i="38" s="1"/>
  <c r="AD97" i="4"/>
  <c r="AD131" i="4" s="1"/>
  <c r="C13" i="33" s="1"/>
  <c r="CE10" i="38" s="1"/>
  <c r="X121" i="4"/>
  <c r="X155" i="4" s="1"/>
  <c r="C67" i="31" s="1"/>
  <c r="BM34" i="38" s="1"/>
  <c r="BN34" i="38" s="1"/>
  <c r="U121" i="4"/>
  <c r="U155" i="4" s="1"/>
  <c r="C67" i="30" s="1"/>
  <c r="BD34" i="38" s="1"/>
  <c r="AM106" i="4"/>
  <c r="AM140" i="4" s="1"/>
  <c r="C32" i="36" s="1"/>
  <c r="DF19" i="38" s="1"/>
  <c r="N121" i="4"/>
  <c r="N155" i="4" s="1"/>
  <c r="B67" i="19" s="1"/>
  <c r="AK34" i="38" s="1"/>
  <c r="AF110" i="4"/>
  <c r="AF144" i="4" s="1"/>
  <c r="B41" i="34" s="1"/>
  <c r="CM23" i="38" s="1"/>
  <c r="AH107" i="4"/>
  <c r="AH141" i="4" s="1"/>
  <c r="D38" i="34" s="1"/>
  <c r="O38" i="34" s="1"/>
  <c r="T100" i="4"/>
  <c r="Z94" i="4"/>
  <c r="Z128" i="4" s="1"/>
  <c r="B5" i="32" s="1"/>
  <c r="BU7" i="38" s="1"/>
  <c r="AO114" i="4"/>
  <c r="AO148" i="4" s="1"/>
  <c r="B50" i="37" s="1"/>
  <c r="DN27" i="38" s="1"/>
  <c r="AC120" i="4"/>
  <c r="AC154" i="4" s="1"/>
  <c r="B66" i="33" s="1"/>
  <c r="CD33" i="38" s="1"/>
  <c r="AO101" i="4"/>
  <c r="AO135" i="4" s="1"/>
  <c r="B22" i="37" s="1"/>
  <c r="DN14" i="38" s="1"/>
  <c r="DP14" i="38" s="1"/>
  <c r="AJ108" i="4"/>
  <c r="AJ142" i="4" s="1"/>
  <c r="C39" i="35" s="1"/>
  <c r="CW21" i="38" s="1"/>
  <c r="CX21" i="38" s="1"/>
  <c r="T97" i="4"/>
  <c r="T131" i="4" s="1"/>
  <c r="B13" i="30" s="1"/>
  <c r="BC10" i="38" s="1"/>
  <c r="AH108" i="4"/>
  <c r="AH142" i="4" s="1"/>
  <c r="D39" i="34" s="1"/>
  <c r="O39" i="34" s="1"/>
  <c r="AO102" i="4"/>
  <c r="AO136" i="4" s="1"/>
  <c r="B23" i="37" s="1"/>
  <c r="DN15" i="38" s="1"/>
  <c r="I105" i="4"/>
  <c r="I139" i="4" s="1"/>
  <c r="C31" i="17" s="1"/>
  <c r="T18" i="38" s="1"/>
  <c r="U18" i="38" s="1"/>
  <c r="N109" i="4"/>
  <c r="N143" i="4" s="1"/>
  <c r="B40" i="19" s="1"/>
  <c r="AK22" i="38" s="1"/>
  <c r="AM22" i="38" s="1"/>
  <c r="B101" i="4"/>
  <c r="B135" i="4" s="1"/>
  <c r="B22" i="3" s="1"/>
  <c r="A14" i="38" s="1"/>
  <c r="AH118" i="4"/>
  <c r="AH152" i="4" s="1"/>
  <c r="D59" i="34" s="1"/>
  <c r="W114" i="4"/>
  <c r="W148" i="4" s="1"/>
  <c r="B50" i="31" s="1"/>
  <c r="BL27" i="38" s="1"/>
  <c r="Z117" i="4"/>
  <c r="Z151" i="4" s="1"/>
  <c r="B58" i="32" s="1"/>
  <c r="BU30" i="38" s="1"/>
  <c r="BW30" i="38" s="1"/>
  <c r="AO120" i="4"/>
  <c r="AO154" i="4" s="1"/>
  <c r="B66" i="37" s="1"/>
  <c r="DN33" i="38" s="1"/>
  <c r="DP33" i="38" s="1"/>
  <c r="E93" i="4"/>
  <c r="E127" i="4" s="1"/>
  <c r="B4" i="16" s="1"/>
  <c r="J6" i="38" s="1"/>
  <c r="Z121" i="4"/>
  <c r="Z155" i="4" s="1"/>
  <c r="B67" i="32" s="1"/>
  <c r="BU34" i="38" s="1"/>
  <c r="AI114" i="4"/>
  <c r="AI148" i="4" s="1"/>
  <c r="B50" i="35" s="1"/>
  <c r="CV27" i="38" s="1"/>
  <c r="AC114" i="4"/>
  <c r="AC148" i="4" s="1"/>
  <c r="B50" i="33" s="1"/>
  <c r="CD27" i="38" s="1"/>
  <c r="AJ110" i="4"/>
  <c r="AJ144" i="4" s="1"/>
  <c r="C41" i="35" s="1"/>
  <c r="CW23" i="38" s="1"/>
  <c r="CX23" i="38" s="1"/>
  <c r="AG110" i="4"/>
  <c r="AG144" i="4" s="1"/>
  <c r="C41" i="34" s="1"/>
  <c r="CN23" i="38" s="1"/>
  <c r="Y110" i="4"/>
  <c r="Y144" i="4" s="1"/>
  <c r="D41" i="31" s="1"/>
  <c r="E117" i="4"/>
  <c r="E151" i="4" s="1"/>
  <c r="B58" i="16" s="1"/>
  <c r="J30" i="38" s="1"/>
  <c r="W101" i="4"/>
  <c r="W135" i="4" s="1"/>
  <c r="B22" i="31" s="1"/>
  <c r="BL14" i="38" s="1"/>
  <c r="Y112" i="4"/>
  <c r="Y146" i="4" s="1"/>
  <c r="D48" i="31" s="1"/>
  <c r="O48" i="31" s="1"/>
  <c r="P48" i="31" s="1"/>
  <c r="Q48" i="31" s="1"/>
  <c r="AM101" i="4"/>
  <c r="AM135" i="4" s="1"/>
  <c r="C22" i="36" s="1"/>
  <c r="DF14" i="38" s="1"/>
  <c r="AQ112" i="4"/>
  <c r="AQ146" i="4" s="1"/>
  <c r="D48" i="37" s="1"/>
  <c r="Z118" i="4"/>
  <c r="Z152" i="4" s="1"/>
  <c r="B59" i="32" s="1"/>
  <c r="BU31" i="38" s="1"/>
  <c r="AC97" i="4"/>
  <c r="AC131" i="4" s="1"/>
  <c r="B13" i="33" s="1"/>
  <c r="CD10" i="38" s="1"/>
  <c r="E121" i="4"/>
  <c r="E155" i="4" s="1"/>
  <c r="B67" i="16" s="1"/>
  <c r="J34" i="38" s="1"/>
  <c r="K121" i="4"/>
  <c r="K155" i="4" s="1"/>
  <c r="B67" i="18" s="1"/>
  <c r="AB34" i="38" s="1"/>
  <c r="AD108" i="4"/>
  <c r="AD142" i="4" s="1"/>
  <c r="C39" i="33" s="1"/>
  <c r="CE21" i="38" s="1"/>
  <c r="Q121" i="4"/>
  <c r="Q155" i="4" s="1"/>
  <c r="B67" i="29" s="1"/>
  <c r="AT34" i="38" s="1"/>
  <c r="AV34" i="38" s="1"/>
  <c r="T99" i="4"/>
  <c r="O117" i="4"/>
  <c r="O151" i="4" s="1"/>
  <c r="C58" i="19" s="1"/>
  <c r="AL30" i="38" s="1"/>
  <c r="AC105" i="4"/>
  <c r="AC139" i="4" s="1"/>
  <c r="B31" i="33" s="1"/>
  <c r="CD18" i="38" s="1"/>
  <c r="AQ115" i="4"/>
  <c r="AQ149" i="4" s="1"/>
  <c r="D56" i="37" s="1"/>
  <c r="AD122" i="4"/>
  <c r="AD156" i="4" s="1"/>
  <c r="C68" i="33" s="1"/>
  <c r="CE35" i="38" s="1"/>
  <c r="AM114" i="4"/>
  <c r="AM148" i="4" s="1"/>
  <c r="C50" i="36" s="1"/>
  <c r="DF27" i="38" s="1"/>
  <c r="B98" i="4"/>
  <c r="B132" i="4" s="1"/>
  <c r="B14" i="3" s="1"/>
  <c r="A11" i="38" s="1"/>
  <c r="K113" i="4"/>
  <c r="K147" i="4" s="1"/>
  <c r="B49" i="18" s="1"/>
  <c r="AB26" i="38" s="1"/>
  <c r="N105" i="4"/>
  <c r="N139" i="4" s="1"/>
  <c r="B31" i="19" s="1"/>
  <c r="AK18" i="38" s="1"/>
  <c r="AC121" i="4"/>
  <c r="AC155" i="4" s="1"/>
  <c r="B67" i="33" s="1"/>
  <c r="CD34" i="38" s="1"/>
  <c r="Q113" i="4"/>
  <c r="Q147" i="4" s="1"/>
  <c r="B49" i="29" s="1"/>
  <c r="AT26" i="38" s="1"/>
  <c r="T117" i="4"/>
  <c r="T151" i="4" s="1"/>
  <c r="B58" i="30" s="1"/>
  <c r="BC30" i="38" s="1"/>
  <c r="B97" i="4"/>
  <c r="B131" i="4" s="1"/>
  <c r="B13" i="3" s="1"/>
  <c r="A10" i="38" s="1"/>
  <c r="AE119" i="4"/>
  <c r="AE153" i="4" s="1"/>
  <c r="D65" i="33" s="1"/>
  <c r="O65" i="33" s="1"/>
  <c r="C113" i="4"/>
  <c r="C147" i="4" s="1"/>
  <c r="C49" i="3" s="1"/>
  <c r="B26" i="38" s="1"/>
  <c r="AD101" i="4"/>
  <c r="AD135" i="4" s="1"/>
  <c r="C22" i="33" s="1"/>
  <c r="CE14" i="38" s="1"/>
  <c r="O101" i="4"/>
  <c r="O135" i="4" s="1"/>
  <c r="C22" i="19" s="1"/>
  <c r="AL14" i="38" s="1"/>
  <c r="AM14" i="38" s="1"/>
  <c r="R113" i="4"/>
  <c r="R147" i="4" s="1"/>
  <c r="C49" i="29" s="1"/>
  <c r="AU26" i="38" s="1"/>
  <c r="X105" i="4"/>
  <c r="X139" i="4" s="1"/>
  <c r="C31" i="31" s="1"/>
  <c r="BM18" i="38" s="1"/>
  <c r="I109" i="4"/>
  <c r="I143" i="4" s="1"/>
  <c r="C40" i="17" s="1"/>
  <c r="T22" i="38" s="1"/>
  <c r="Z106" i="4"/>
  <c r="Z140" i="4" s="1"/>
  <c r="B32" i="32" s="1"/>
  <c r="BU19" i="38" s="1"/>
  <c r="W98" i="4"/>
  <c r="W132" i="4" s="1"/>
  <c r="B14" i="31" s="1"/>
  <c r="BL11" i="38" s="1"/>
  <c r="Z105" i="4"/>
  <c r="Z139" i="4" s="1"/>
  <c r="B31" i="32" s="1"/>
  <c r="BU18" i="38" s="1"/>
  <c r="Q109" i="4"/>
  <c r="Q143" i="4" s="1"/>
  <c r="B40" i="29" s="1"/>
  <c r="AT22" i="38" s="1"/>
  <c r="K101" i="4"/>
  <c r="K135" i="4" s="1"/>
  <c r="B22" i="18" s="1"/>
  <c r="AB14" i="38" s="1"/>
  <c r="E113" i="4"/>
  <c r="E147" i="4" s="1"/>
  <c r="B49" i="16" s="1"/>
  <c r="J26" i="38" s="1"/>
  <c r="AC113" i="4"/>
  <c r="AC147" i="4" s="1"/>
  <c r="B49" i="33" s="1"/>
  <c r="CD26" i="38" s="1"/>
  <c r="CF26" i="38" s="1"/>
  <c r="B109" i="4"/>
  <c r="B143" i="4" s="1"/>
  <c r="B40" i="3" s="1"/>
  <c r="A22" i="38" s="1"/>
  <c r="T113" i="4"/>
  <c r="T147" i="4" s="1"/>
  <c r="B49" i="30" s="1"/>
  <c r="BC26" i="38" s="1"/>
  <c r="BE26" i="38" s="1"/>
  <c r="AC112" i="4"/>
  <c r="AC146" i="4" s="1"/>
  <c r="B48" i="33" s="1"/>
  <c r="CD25" i="38" s="1"/>
  <c r="CF25" i="38" s="1"/>
  <c r="N98" i="4"/>
  <c r="N132" i="4" s="1"/>
  <c r="B14" i="19" s="1"/>
  <c r="AK11" i="38" s="1"/>
  <c r="E102" i="4"/>
  <c r="E136" i="4" s="1"/>
  <c r="B23" i="16" s="1"/>
  <c r="J15" i="38" s="1"/>
  <c r="R102" i="4"/>
  <c r="AI102" i="4"/>
  <c r="AI136" i="4" s="1"/>
  <c r="B23" i="35" s="1"/>
  <c r="CV15" i="38" s="1"/>
  <c r="W102" i="4"/>
  <c r="W136" i="4" s="1"/>
  <c r="B23" i="31" s="1"/>
  <c r="BL15" i="38" s="1"/>
  <c r="Z104" i="4"/>
  <c r="Z138" i="4" s="1"/>
  <c r="B30" i="32" s="1"/>
  <c r="BU17" i="38" s="1"/>
  <c r="AI100" i="4"/>
  <c r="AI134" i="4" s="1"/>
  <c r="B21" i="35" s="1"/>
  <c r="CV13" i="38" s="1"/>
  <c r="E100" i="4"/>
  <c r="E134" i="4" s="1"/>
  <c r="B21" i="16" s="1"/>
  <c r="J13" i="38" s="1"/>
  <c r="N96" i="4"/>
  <c r="N130" i="4" s="1"/>
  <c r="B12" i="19" s="1"/>
  <c r="AK9" i="38" s="1"/>
  <c r="Q100" i="4"/>
  <c r="B102" i="4"/>
  <c r="AE102" i="4"/>
  <c r="AE136" i="4" s="1"/>
  <c r="D23" i="33" s="1"/>
  <c r="V102" i="4"/>
  <c r="E94" i="4"/>
  <c r="E128" i="4" s="1"/>
  <c r="B5" i="16" s="1"/>
  <c r="J7" i="38" s="1"/>
  <c r="AI98" i="4"/>
  <c r="AI132" i="4" s="1"/>
  <c r="B14" i="35" s="1"/>
  <c r="CV11" i="38" s="1"/>
  <c r="S98" i="4"/>
  <c r="S132" i="4" s="1"/>
  <c r="D14" i="29" s="1"/>
  <c r="AC102" i="4"/>
  <c r="AC136" i="4" s="1"/>
  <c r="B23" i="33" s="1"/>
  <c r="CD15" i="38" s="1"/>
  <c r="J98" i="4"/>
  <c r="J132" i="4" s="1"/>
  <c r="D14" i="17" s="1"/>
  <c r="E92" i="4"/>
  <c r="E126" i="4" s="1"/>
  <c r="B3" i="16" s="1"/>
  <c r="J5" i="38" s="1"/>
  <c r="R97" i="4"/>
  <c r="R131" i="4" s="1"/>
  <c r="C13" i="29" s="1"/>
  <c r="AU10" i="38" s="1"/>
  <c r="Y96" i="4"/>
  <c r="Y130" i="4" s="1"/>
  <c r="D12" i="31" s="1"/>
  <c r="C100" i="4"/>
  <c r="AI96" i="4"/>
  <c r="AI130" i="4" s="1"/>
  <c r="B12" i="35" s="1"/>
  <c r="CV9" i="38" s="1"/>
  <c r="AC100" i="4"/>
  <c r="AC134" i="4" s="1"/>
  <c r="B21" i="33" s="1"/>
  <c r="CD13" i="38" s="1"/>
  <c r="K100" i="4"/>
  <c r="K134" i="4" s="1"/>
  <c r="B21" i="18" s="1"/>
  <c r="AB13" i="38" s="1"/>
  <c r="T95" i="4"/>
  <c r="T129" i="4" s="1"/>
  <c r="B11" i="30" s="1"/>
  <c r="BC8" i="38" s="1"/>
  <c r="AF99" i="4"/>
  <c r="AF133" i="4" s="1"/>
  <c r="B20" i="34" s="1"/>
  <c r="CM12" i="38" s="1"/>
  <c r="B91" i="4"/>
  <c r="B125" i="4" s="1"/>
  <c r="B2" i="3" s="1"/>
  <c r="A4" i="38" s="1"/>
  <c r="K16" i="3"/>
  <c r="K7" i="3"/>
  <c r="L102" i="4"/>
  <c r="L136" i="4" s="1"/>
  <c r="C23" i="18" s="1"/>
  <c r="AC15" i="38" s="1"/>
  <c r="AJ93" i="4"/>
  <c r="AJ127" i="4" s="1"/>
  <c r="C4" i="35" s="1"/>
  <c r="CW6" i="38" s="1"/>
  <c r="AJ92" i="4"/>
  <c r="AJ126" i="4" s="1"/>
  <c r="C3" i="35" s="1"/>
  <c r="CW5" i="38" s="1"/>
  <c r="AA106" i="4"/>
  <c r="AA140" i="4" s="1"/>
  <c r="C32" i="32" s="1"/>
  <c r="BV19" i="38" s="1"/>
  <c r="AA101" i="4"/>
  <c r="AA135" i="4" s="1"/>
  <c r="C22" i="32" s="1"/>
  <c r="BV14" i="38" s="1"/>
  <c r="BW14" i="38" s="1"/>
  <c r="U101" i="4"/>
  <c r="U135" i="4" s="1"/>
  <c r="C22" i="30" s="1"/>
  <c r="BD14" i="38" s="1"/>
  <c r="BE14" i="38" s="1"/>
  <c r="F102" i="4"/>
  <c r="F136" i="4" s="1"/>
  <c r="C23" i="16" s="1"/>
  <c r="K15" i="38" s="1"/>
  <c r="L97" i="4"/>
  <c r="L131" i="4" s="1"/>
  <c r="C13" i="18" s="1"/>
  <c r="AC10" i="38" s="1"/>
  <c r="O105" i="4"/>
  <c r="O139" i="4" s="1"/>
  <c r="C31" i="19" s="1"/>
  <c r="AL18" i="38" s="1"/>
  <c r="U97" i="4"/>
  <c r="U131" i="4" s="1"/>
  <c r="C13" i="30" s="1"/>
  <c r="BD10" i="38" s="1"/>
  <c r="AJ105" i="4"/>
  <c r="AJ139" i="4" s="1"/>
  <c r="C31" i="35" s="1"/>
  <c r="CW18" i="38" s="1"/>
  <c r="CX18" i="38" s="1"/>
  <c r="F93" i="4"/>
  <c r="F127" i="4" s="1"/>
  <c r="C4" i="16" s="1"/>
  <c r="K6" i="38" s="1"/>
  <c r="C93" i="4"/>
  <c r="C127" i="4" s="1"/>
  <c r="C4" i="3" s="1"/>
  <c r="B6" i="38" s="1"/>
  <c r="C6" i="38" s="1"/>
  <c r="L96" i="4"/>
  <c r="L130" i="4" s="1"/>
  <c r="C12" i="18" s="1"/>
  <c r="AC9" i="38" s="1"/>
  <c r="AD105" i="4"/>
  <c r="AD139" i="4" s="1"/>
  <c r="C31" i="33" s="1"/>
  <c r="CE18" i="38" s="1"/>
  <c r="R105" i="4"/>
  <c r="R139" i="4" s="1"/>
  <c r="C31" i="29" s="1"/>
  <c r="AU18" i="38" s="1"/>
  <c r="C101" i="4"/>
  <c r="C135" i="4" s="1"/>
  <c r="C22" i="3" s="1"/>
  <c r="B14" i="38" s="1"/>
  <c r="AA93" i="4"/>
  <c r="AA127" i="4" s="1"/>
  <c r="C4" i="32" s="1"/>
  <c r="BV6" i="38" s="1"/>
  <c r="BW6" i="38" s="1"/>
  <c r="AG105" i="4"/>
  <c r="AG139" i="4" s="1"/>
  <c r="C31" i="34" s="1"/>
  <c r="CN18" i="38" s="1"/>
  <c r="CO18" i="38" s="1"/>
  <c r="X102" i="4"/>
  <c r="X136" i="4" s="1"/>
  <c r="C23" i="31" s="1"/>
  <c r="BM15" i="38" s="1"/>
  <c r="I101" i="4"/>
  <c r="I135" i="4" s="1"/>
  <c r="C22" i="17" s="1"/>
  <c r="T14" i="38" s="1"/>
  <c r="P12" i="3"/>
  <c r="Q12" i="3" s="1"/>
  <c r="G15" i="3"/>
  <c r="P4" i="3"/>
  <c r="Q4" i="3" s="1"/>
  <c r="AA104" i="4"/>
  <c r="AA138" i="4" s="1"/>
  <c r="C30" i="32" s="1"/>
  <c r="BV17" i="38" s="1"/>
  <c r="AJ100" i="4"/>
  <c r="AJ134" i="4" s="1"/>
  <c r="C21" i="35" s="1"/>
  <c r="CW13" i="38" s="1"/>
  <c r="B104" i="4"/>
  <c r="R100" i="4"/>
  <c r="W100" i="4"/>
  <c r="W134" i="4" s="1"/>
  <c r="B21" i="31" s="1"/>
  <c r="BL13" i="38" s="1"/>
  <c r="X100" i="4"/>
  <c r="X134" i="4" s="1"/>
  <c r="C21" i="31" s="1"/>
  <c r="BM13" i="38" s="1"/>
  <c r="AG96" i="4"/>
  <c r="AG130" i="4" s="1"/>
  <c r="C12" i="34" s="1"/>
  <c r="CN9" i="38" s="1"/>
  <c r="O96" i="4"/>
  <c r="O130" i="4" s="1"/>
  <c r="C12" i="19" s="1"/>
  <c r="AL9" i="38" s="1"/>
  <c r="AK96" i="4"/>
  <c r="AK130" i="4" s="1"/>
  <c r="D12" i="35" s="1"/>
  <c r="O12" i="35" s="1"/>
  <c r="V100" i="4"/>
  <c r="AJ96" i="4"/>
  <c r="AJ130" i="4" s="1"/>
  <c r="C12" i="35" s="1"/>
  <c r="CW9" i="38" s="1"/>
  <c r="J96" i="4"/>
  <c r="J130" i="4" s="1"/>
  <c r="D12" i="17" s="1"/>
  <c r="O12" i="17" s="1"/>
  <c r="G92" i="4"/>
  <c r="G126" i="4" s="1"/>
  <c r="D3" i="16" s="1"/>
  <c r="O3" i="16" s="1"/>
  <c r="D100" i="4"/>
  <c r="S96" i="4"/>
  <c r="S130" i="4" s="1"/>
  <c r="D12" i="29" s="1"/>
  <c r="AE100" i="4"/>
  <c r="AE134" i="4" s="1"/>
  <c r="D21" i="33" s="1"/>
  <c r="AH92" i="4"/>
  <c r="AH126" i="4" s="1"/>
  <c r="D3" i="34" s="1"/>
  <c r="F97" i="4"/>
  <c r="F131" i="4" s="1"/>
  <c r="C13" i="16" s="1"/>
  <c r="K10" i="38" s="1"/>
  <c r="I93" i="4"/>
  <c r="I127" i="4" s="1"/>
  <c r="C4" i="17" s="1"/>
  <c r="T6" i="38" s="1"/>
  <c r="O93" i="4"/>
  <c r="O127" i="4" s="1"/>
  <c r="C4" i="19" s="1"/>
  <c r="AL6" i="38" s="1"/>
  <c r="M96" i="4"/>
  <c r="M130" i="4" s="1"/>
  <c r="D12" i="18" s="1"/>
  <c r="S81" i="4"/>
  <c r="AF95" i="4" s="1"/>
  <c r="AF129" i="4" s="1"/>
  <c r="B11" i="34" s="1"/>
  <c r="CM8" i="38" s="1"/>
  <c r="K3" i="13"/>
  <c r="T80" i="4"/>
  <c r="AD119" i="4" s="1"/>
  <c r="AD153" i="4" s="1"/>
  <c r="C65" i="33" s="1"/>
  <c r="CE32" i="38" s="1"/>
  <c r="L2" i="13"/>
  <c r="Q95" i="4"/>
  <c r="Q129" i="4" s="1"/>
  <c r="B11" i="29" s="1"/>
  <c r="AT8" i="38" s="1"/>
  <c r="B104" i="13"/>
  <c r="A39" i="18"/>
  <c r="B49" i="13" s="1"/>
  <c r="T82" i="4"/>
  <c r="AM111" i="4" s="1"/>
  <c r="AM145" i="4" s="1"/>
  <c r="C47" i="36" s="1"/>
  <c r="DF24" i="38" s="1"/>
  <c r="L4" i="13"/>
  <c r="T83" i="4"/>
  <c r="O99" i="4" s="1"/>
  <c r="O133" i="4" s="1"/>
  <c r="C20" i="19" s="1"/>
  <c r="AL12" i="38" s="1"/>
  <c r="L5" i="13"/>
  <c r="B67" i="17"/>
  <c r="S34" i="38" s="1"/>
  <c r="S84" i="4"/>
  <c r="N111" i="4" s="1"/>
  <c r="K6" i="13"/>
  <c r="B103" i="13"/>
  <c r="T85" i="4"/>
  <c r="AA119" i="4" s="1"/>
  <c r="AA153" i="4" s="1"/>
  <c r="C65" i="32" s="1"/>
  <c r="BV32" i="38" s="1"/>
  <c r="L7" i="13"/>
  <c r="T86" i="4"/>
  <c r="AP99" i="4" s="1"/>
  <c r="AP133" i="4" s="1"/>
  <c r="C20" i="37" s="1"/>
  <c r="DO12" i="38" s="1"/>
  <c r="L8" i="13"/>
  <c r="T87" i="4"/>
  <c r="AM107" i="4" s="1"/>
  <c r="AM141" i="4" s="1"/>
  <c r="C38" i="36" s="1"/>
  <c r="DF20" i="38" s="1"/>
  <c r="L9" i="13"/>
  <c r="Y119" i="4"/>
  <c r="Y153" i="4" s="1"/>
  <c r="D65" i="31" s="1"/>
  <c r="AD115" i="4"/>
  <c r="AD149" i="4" s="1"/>
  <c r="C56" i="33" s="1"/>
  <c r="CE28" i="38" s="1"/>
  <c r="B137" i="13"/>
  <c r="AE115" i="4"/>
  <c r="AE149" i="4" s="1"/>
  <c r="D56" i="33" s="1"/>
  <c r="AE118" i="4"/>
  <c r="AE152" i="4" s="1"/>
  <c r="D59" i="33" s="1"/>
  <c r="B82" i="13"/>
  <c r="Y122" i="4"/>
  <c r="Y156" i="4" s="1"/>
  <c r="D68" i="31" s="1"/>
  <c r="AK119" i="4"/>
  <c r="AK153" i="4" s="1"/>
  <c r="D65" i="35" s="1"/>
  <c r="AH103" i="4"/>
  <c r="AH137" i="4" s="1"/>
  <c r="D29" i="34" s="1"/>
  <c r="B158" i="13"/>
  <c r="AD114" i="4"/>
  <c r="AD148" i="4" s="1"/>
  <c r="C50" i="33" s="1"/>
  <c r="CE27" i="38" s="1"/>
  <c r="AG116" i="4"/>
  <c r="AG150" i="4" s="1"/>
  <c r="C57" i="34" s="1"/>
  <c r="CN29" i="38" s="1"/>
  <c r="AG118" i="4"/>
  <c r="AG152" i="4" s="1"/>
  <c r="C59" i="34" s="1"/>
  <c r="CN31" i="38" s="1"/>
  <c r="AM110" i="4"/>
  <c r="AM144" i="4" s="1"/>
  <c r="C41" i="36" s="1"/>
  <c r="DF23" i="38" s="1"/>
  <c r="DG23" i="38" s="1"/>
  <c r="AM108" i="4"/>
  <c r="AM142" i="4" s="1"/>
  <c r="C39" i="36" s="1"/>
  <c r="DF21" i="38" s="1"/>
  <c r="DG21" i="38" s="1"/>
  <c r="AP116" i="4"/>
  <c r="AP150" i="4" s="1"/>
  <c r="C57" i="37" s="1"/>
  <c r="DO29" i="38" s="1"/>
  <c r="AN107" i="4"/>
  <c r="AN141" i="4" s="1"/>
  <c r="D38" i="36" s="1"/>
  <c r="AD100" i="4"/>
  <c r="AD134" i="4" s="1"/>
  <c r="C21" i="33" s="1"/>
  <c r="CE13" i="38" s="1"/>
  <c r="AJ102" i="4"/>
  <c r="AJ136" i="4" s="1"/>
  <c r="C23" i="35" s="1"/>
  <c r="CW15" i="38" s="1"/>
  <c r="AN118" i="4"/>
  <c r="AN152" i="4" s="1"/>
  <c r="D59" i="36" s="1"/>
  <c r="AE111" i="4"/>
  <c r="AE145" i="4" s="1"/>
  <c r="D47" i="33" s="1"/>
  <c r="D102" i="4"/>
  <c r="AH99" i="4"/>
  <c r="AH133" i="4" s="1"/>
  <c r="D20" i="34" s="1"/>
  <c r="AK94" i="4"/>
  <c r="AK128" i="4" s="1"/>
  <c r="D5" i="35" s="1"/>
  <c r="AE114" i="4"/>
  <c r="AE148" i="4" s="1"/>
  <c r="D50" i="33" s="1"/>
  <c r="AN115" i="4"/>
  <c r="AN149" i="4" s="1"/>
  <c r="D56" i="36" s="1"/>
  <c r="AG102" i="4"/>
  <c r="AG136" i="4" s="1"/>
  <c r="C23" i="34" s="1"/>
  <c r="CN15" i="38" s="1"/>
  <c r="CO15" i="38" s="1"/>
  <c r="AQ99" i="4"/>
  <c r="AQ133" i="4" s="1"/>
  <c r="D20" i="37" s="1"/>
  <c r="AB118" i="4"/>
  <c r="AB152" i="4" s="1"/>
  <c r="D59" i="32" s="1"/>
  <c r="AH102" i="4"/>
  <c r="AH136" i="4" s="1"/>
  <c r="D23" i="34" s="1"/>
  <c r="AH119" i="4"/>
  <c r="AH153" i="4" s="1"/>
  <c r="D65" i="34" s="1"/>
  <c r="AN99" i="4"/>
  <c r="AN133" i="4" s="1"/>
  <c r="D20" i="36" s="1"/>
  <c r="AB119" i="4"/>
  <c r="AB153" i="4" s="1"/>
  <c r="D65" i="32" s="1"/>
  <c r="AM99" i="4"/>
  <c r="AM133" i="4" s="1"/>
  <c r="C20" i="36" s="1"/>
  <c r="DF12" i="38" s="1"/>
  <c r="AN119" i="4"/>
  <c r="AN153" i="4" s="1"/>
  <c r="D65" i="36" s="1"/>
  <c r="AK115" i="4"/>
  <c r="AK149" i="4" s="1"/>
  <c r="D56" i="35" s="1"/>
  <c r="AF94" i="4"/>
  <c r="AF128" i="4" s="1"/>
  <c r="B5" i="34" s="1"/>
  <c r="CM7" i="38" s="1"/>
  <c r="AO110" i="4"/>
  <c r="AO144" i="4" s="1"/>
  <c r="B41" i="37" s="1"/>
  <c r="DN23" i="38" s="1"/>
  <c r="AB107" i="4"/>
  <c r="AB141" i="4" s="1"/>
  <c r="D38" i="32" s="1"/>
  <c r="W106" i="4"/>
  <c r="W140" i="4" s="1"/>
  <c r="B32" i="31" s="1"/>
  <c r="BL19" i="38" s="1"/>
  <c r="J99" i="4"/>
  <c r="J133" i="4" s="1"/>
  <c r="AE103" i="4"/>
  <c r="AE137" i="4" s="1"/>
  <c r="D29" i="33" s="1"/>
  <c r="Y115" i="4"/>
  <c r="Y149" i="4" s="1"/>
  <c r="D56" i="31" s="1"/>
  <c r="AQ103" i="4"/>
  <c r="AQ137" i="4" s="1"/>
  <c r="D29" i="37" s="1"/>
  <c r="AK103" i="4"/>
  <c r="AK137" i="4" s="1"/>
  <c r="D29" i="35" s="1"/>
  <c r="AH111" i="4"/>
  <c r="AH145" i="4" s="1"/>
  <c r="D47" i="34" s="1"/>
  <c r="T102" i="4"/>
  <c r="AL94" i="4"/>
  <c r="AL128" i="4" s="1"/>
  <c r="B5" i="36" s="1"/>
  <c r="DE7" i="38" s="1"/>
  <c r="N102" i="4"/>
  <c r="N136" i="4" s="1"/>
  <c r="B23" i="19" s="1"/>
  <c r="AK15" i="38" s="1"/>
  <c r="AF114" i="4"/>
  <c r="AF148" i="4" s="1"/>
  <c r="B50" i="34" s="1"/>
  <c r="CM27" i="38" s="1"/>
  <c r="Z112" i="4"/>
  <c r="Z146" i="4" s="1"/>
  <c r="B48" i="32" s="1"/>
  <c r="BU25" i="38" s="1"/>
  <c r="AP106" i="4"/>
  <c r="AP140" i="4" s="1"/>
  <c r="C32" i="37" s="1"/>
  <c r="DO19" i="38" s="1"/>
  <c r="W118" i="4"/>
  <c r="W152" i="4" s="1"/>
  <c r="B59" i="31" s="1"/>
  <c r="BL31" i="38" s="1"/>
  <c r="D5" i="17"/>
  <c r="O5" i="17" s="1"/>
  <c r="D4" i="19"/>
  <c r="O4" i="19" s="1"/>
  <c r="P4" i="19" s="1"/>
  <c r="Q4" i="19" s="1"/>
  <c r="B129" i="13"/>
  <c r="A66" i="29"/>
  <c r="B74" i="13" s="1"/>
  <c r="B150" i="13"/>
  <c r="B95" i="13"/>
  <c r="A57" i="17"/>
  <c r="B40" i="13" s="1"/>
  <c r="B114" i="13"/>
  <c r="A30" i="19"/>
  <c r="B59" i="13" s="1"/>
  <c r="D13" i="19"/>
  <c r="D21" i="17"/>
  <c r="O21" i="17" s="1"/>
  <c r="D67" i="29"/>
  <c r="B160" i="13"/>
  <c r="B105" i="13"/>
  <c r="A48" i="18"/>
  <c r="B50" i="13" s="1"/>
  <c r="D67" i="19"/>
  <c r="B4" i="29"/>
  <c r="AT6" i="38" s="1"/>
  <c r="D13" i="16"/>
  <c r="O13" i="16" s="1"/>
  <c r="P13" i="16" s="1"/>
  <c r="Q13" i="16" s="1"/>
  <c r="D12" i="19"/>
  <c r="D4" i="17"/>
  <c r="O4" i="17" s="1"/>
  <c r="B40" i="16"/>
  <c r="J22" i="38" s="1"/>
  <c r="D58" i="29"/>
  <c r="B58" i="19"/>
  <c r="AK30" i="38" s="1"/>
  <c r="B22" i="16"/>
  <c r="J14" i="38" s="1"/>
  <c r="B80" i="13"/>
  <c r="A21" i="16"/>
  <c r="B25" i="13" s="1"/>
  <c r="B135" i="13"/>
  <c r="D23" i="18"/>
  <c r="C22" i="18"/>
  <c r="AC14" i="38" s="1"/>
  <c r="B83" i="13"/>
  <c r="B138" i="13"/>
  <c r="A48" i="16"/>
  <c r="B28" i="13" s="1"/>
  <c r="D4" i="16"/>
  <c r="O4" i="16" s="1"/>
  <c r="D4" i="18"/>
  <c r="D31" i="19"/>
  <c r="B107" i="13"/>
  <c r="B162" i="13"/>
  <c r="A66" i="18"/>
  <c r="B52" i="13" s="1"/>
  <c r="B118" i="13"/>
  <c r="A66" i="19"/>
  <c r="B63" i="13" s="1"/>
  <c r="B148" i="13"/>
  <c r="B93" i="13"/>
  <c r="A39" i="17"/>
  <c r="B38" i="13" s="1"/>
  <c r="D58" i="16"/>
  <c r="B40" i="18"/>
  <c r="AB22" i="38" s="1"/>
  <c r="B126" i="13"/>
  <c r="A39" i="29"/>
  <c r="B71" i="13" s="1"/>
  <c r="D4" i="29"/>
  <c r="B113" i="13"/>
  <c r="A21" i="19"/>
  <c r="B58" i="13" s="1"/>
  <c r="B49" i="19"/>
  <c r="AK26" i="38" s="1"/>
  <c r="D49" i="19"/>
  <c r="B124" i="13"/>
  <c r="A21" i="29"/>
  <c r="B69" i="13" s="1"/>
  <c r="D22" i="17"/>
  <c r="O22" i="17" s="1"/>
  <c r="P22" i="17" s="1"/>
  <c r="Q22" i="17" s="1"/>
  <c r="B117" i="13"/>
  <c r="A57" i="19"/>
  <c r="B62" i="13" s="1"/>
  <c r="AB99" i="4"/>
  <c r="AB133" i="4" s="1"/>
  <c r="D20" i="32" s="1"/>
  <c r="AH106" i="4"/>
  <c r="AH140" i="4" s="1"/>
  <c r="D32" i="34" s="1"/>
  <c r="A39" i="19"/>
  <c r="B60" i="13" s="1"/>
  <c r="B115" i="13"/>
  <c r="B147" i="13"/>
  <c r="A30" i="17"/>
  <c r="B37" i="13" s="1"/>
  <c r="B92" i="13"/>
  <c r="D13" i="18"/>
  <c r="B91" i="13"/>
  <c r="B146" i="13"/>
  <c r="A21" i="17"/>
  <c r="B36" i="13" s="1"/>
  <c r="B106" i="13"/>
  <c r="B161" i="13"/>
  <c r="A57" i="18"/>
  <c r="B51" i="13" s="1"/>
  <c r="D31" i="29"/>
  <c r="D23" i="19"/>
  <c r="D40" i="29"/>
  <c r="D58" i="17"/>
  <c r="O58" i="17" s="1"/>
  <c r="P58" i="17" s="1"/>
  <c r="Q58" i="17" s="1"/>
  <c r="D13" i="17"/>
  <c r="O13" i="17" s="1"/>
  <c r="B149" i="13"/>
  <c r="B94" i="13"/>
  <c r="A48" i="17"/>
  <c r="B39" i="13" s="1"/>
  <c r="D22" i="29"/>
  <c r="O22" i="29" s="1"/>
  <c r="P22" i="29" s="1"/>
  <c r="Q22" i="29" s="1"/>
  <c r="D22" i="19"/>
  <c r="B140" i="13"/>
  <c r="B85" i="13"/>
  <c r="A66" i="16"/>
  <c r="B30" i="13" s="1"/>
  <c r="B31" i="16"/>
  <c r="J18" i="38" s="1"/>
  <c r="D58" i="18"/>
  <c r="D49" i="17"/>
  <c r="D22" i="18"/>
  <c r="D49" i="18"/>
  <c r="O49" i="18" s="1"/>
  <c r="P49" i="18" s="1"/>
  <c r="Q49" i="18" s="1"/>
  <c r="B13" i="16"/>
  <c r="J10" i="38" s="1"/>
  <c r="B127" i="13"/>
  <c r="A48" i="29"/>
  <c r="B72" i="13" s="1"/>
  <c r="D31" i="17"/>
  <c r="B4" i="19"/>
  <c r="AK6" i="38" s="1"/>
  <c r="D67" i="18"/>
  <c r="D31" i="16"/>
  <c r="O31" i="16" s="1"/>
  <c r="D49" i="29"/>
  <c r="C58" i="16"/>
  <c r="K30" i="38" s="1"/>
  <c r="D21" i="19"/>
  <c r="B13" i="17"/>
  <c r="S10" i="38" s="1"/>
  <c r="D67" i="17"/>
  <c r="B102" i="13"/>
  <c r="B157" i="13"/>
  <c r="A21" i="18"/>
  <c r="B47" i="13" s="1"/>
  <c r="B22" i="29"/>
  <c r="AT14" i="38" s="1"/>
  <c r="D13" i="29"/>
  <c r="D40" i="19"/>
  <c r="B4" i="18"/>
  <c r="AB6" i="38" s="1"/>
  <c r="D49" i="16"/>
  <c r="D58" i="19"/>
  <c r="AF106" i="4"/>
  <c r="AF140" i="4" s="1"/>
  <c r="B32" i="34" s="1"/>
  <c r="CM19" i="38" s="1"/>
  <c r="AO98" i="4"/>
  <c r="AO132" i="4" s="1"/>
  <c r="B14" i="37" s="1"/>
  <c r="DN11" i="38" s="1"/>
  <c r="P67" i="3"/>
  <c r="Q67" i="3" s="1"/>
  <c r="M11" i="3"/>
  <c r="P13" i="3"/>
  <c r="Q13" i="3" s="1"/>
  <c r="O65" i="3"/>
  <c r="P65" i="3"/>
  <c r="Q65" i="3"/>
  <c r="G102" i="4"/>
  <c r="G136" i="4" s="1"/>
  <c r="AK110" i="4"/>
  <c r="AK144" i="4" s="1"/>
  <c r="D41" i="35" s="1"/>
  <c r="V118" i="4"/>
  <c r="V152" i="4" s="1"/>
  <c r="D59" i="30" s="1"/>
  <c r="X110" i="4"/>
  <c r="X144" i="4" s="1"/>
  <c r="C41" i="31" s="1"/>
  <c r="BM23" i="38" s="1"/>
  <c r="AQ118" i="4"/>
  <c r="AQ152" i="4" s="1"/>
  <c r="D59" i="37" s="1"/>
  <c r="Y94" i="4"/>
  <c r="Y128" i="4" s="1"/>
  <c r="D5" i="31" s="1"/>
  <c r="AD102" i="4"/>
  <c r="AD136" i="4" s="1"/>
  <c r="C23" i="33" s="1"/>
  <c r="CE15" i="38" s="1"/>
  <c r="AB98" i="4"/>
  <c r="AB132" i="4" s="1"/>
  <c r="D14" i="32" s="1"/>
  <c r="AN110" i="4"/>
  <c r="AN144" i="4" s="1"/>
  <c r="D41" i="36" s="1"/>
  <c r="AA96" i="4"/>
  <c r="AA130" i="4" s="1"/>
  <c r="C12" i="32" s="1"/>
  <c r="BV9" i="38" s="1"/>
  <c r="X92" i="4"/>
  <c r="X126" i="4" s="1"/>
  <c r="C3" i="31" s="1"/>
  <c r="BM5" i="38" s="1"/>
  <c r="AP102" i="4"/>
  <c r="AP136" i="4" s="1"/>
  <c r="C23" i="37" s="1"/>
  <c r="DO15" i="38" s="1"/>
  <c r="AA118" i="4"/>
  <c r="AA152" i="4" s="1"/>
  <c r="C59" i="32" s="1"/>
  <c r="BV31" i="38" s="1"/>
  <c r="C102" i="4"/>
  <c r="AJ118" i="4"/>
  <c r="AJ152" i="4" s="1"/>
  <c r="C59" i="35" s="1"/>
  <c r="CW31" i="38" s="1"/>
  <c r="AC106" i="4"/>
  <c r="AC140" i="4" s="1"/>
  <c r="B32" i="33" s="1"/>
  <c r="CD19" i="38" s="1"/>
  <c r="CF19" i="38" s="1"/>
  <c r="AM122" i="4"/>
  <c r="AM156" i="4" s="1"/>
  <c r="C68" i="36" s="1"/>
  <c r="DF35" i="38" s="1"/>
  <c r="AL122" i="4"/>
  <c r="AL156" i="4" s="1"/>
  <c r="B68" i="36" s="1"/>
  <c r="DE35" i="38" s="1"/>
  <c r="AP110" i="4"/>
  <c r="AP144" i="4" s="1"/>
  <c r="C41" i="37" s="1"/>
  <c r="DO23" i="38" s="1"/>
  <c r="H102" i="4"/>
  <c r="H136" i="4" s="1"/>
  <c r="AI118" i="4"/>
  <c r="AI152" i="4" s="1"/>
  <c r="B59" i="35" s="1"/>
  <c r="CV31" i="38" s="1"/>
  <c r="X106" i="4"/>
  <c r="X140" i="4" s="1"/>
  <c r="C32" i="31" s="1"/>
  <c r="BM19" i="38" s="1"/>
  <c r="AA110" i="4"/>
  <c r="AA144" i="4" s="1"/>
  <c r="C41" i="32" s="1"/>
  <c r="BV23" i="38" s="1"/>
  <c r="BW23" i="38" s="1"/>
  <c r="I102" i="4"/>
  <c r="I136" i="4" s="1"/>
  <c r="H100" i="4"/>
  <c r="H134" i="4" s="1"/>
  <c r="W104" i="4"/>
  <c r="W138" i="4" s="1"/>
  <c r="B30" i="31" s="1"/>
  <c r="BL17" i="38" s="1"/>
  <c r="AI116" i="4"/>
  <c r="AI150" i="4" s="1"/>
  <c r="B57" i="35" s="1"/>
  <c r="CV29" i="38" s="1"/>
  <c r="AC104" i="4"/>
  <c r="AC138" i="4" s="1"/>
  <c r="B30" i="33" s="1"/>
  <c r="CD17" i="38" s="1"/>
  <c r="Z108" i="4"/>
  <c r="Z142" i="4" s="1"/>
  <c r="B39" i="32" s="1"/>
  <c r="BU21" i="38" s="1"/>
  <c r="AL120" i="4"/>
  <c r="AL154" i="4" s="1"/>
  <c r="B66" i="36" s="1"/>
  <c r="DE33" i="38" s="1"/>
  <c r="AJ106" i="4"/>
  <c r="AJ140" i="4" s="1"/>
  <c r="C32" i="35" s="1"/>
  <c r="CW19" i="38" s="1"/>
  <c r="AG114" i="4"/>
  <c r="AG148" i="4" s="1"/>
  <c r="C50" i="34" s="1"/>
  <c r="CN27" i="38" s="1"/>
  <c r="U102" i="4"/>
  <c r="AO106" i="4"/>
  <c r="AO140" i="4" s="1"/>
  <c r="B32" i="37" s="1"/>
  <c r="DN19" i="38" s="1"/>
  <c r="X118" i="4"/>
  <c r="X152" i="4" s="1"/>
  <c r="C59" i="31" s="1"/>
  <c r="BM31" i="38" s="1"/>
  <c r="O102" i="4"/>
  <c r="O136" i="4" s="1"/>
  <c r="AC94" i="4"/>
  <c r="AC128" i="4" s="1"/>
  <c r="B5" i="33" s="1"/>
  <c r="CD7" i="38" s="1"/>
  <c r="AD94" i="4"/>
  <c r="AD128" i="4" s="1"/>
  <c r="C5" i="33" s="1"/>
  <c r="CE7" i="38" s="1"/>
  <c r="AI106" i="4"/>
  <c r="AI140" i="4" s="1"/>
  <c r="B32" i="35" s="1"/>
  <c r="CV19" i="38" s="1"/>
  <c r="CX19" i="38" s="1"/>
  <c r="W116" i="4"/>
  <c r="W150" i="4" s="1"/>
  <c r="B57" i="31" s="1"/>
  <c r="BL29" i="38" s="1"/>
  <c r="N100" i="4"/>
  <c r="N134" i="4" s="1"/>
  <c r="AD92" i="4"/>
  <c r="AD126" i="4" s="1"/>
  <c r="C3" i="33" s="1"/>
  <c r="CE5" i="38" s="1"/>
  <c r="AP104" i="4"/>
  <c r="AP138" i="4" s="1"/>
  <c r="C30" i="37" s="1"/>
  <c r="DO17" i="38" s="1"/>
  <c r="DP17" i="38" s="1"/>
  <c r="AC92" i="4"/>
  <c r="AC126" i="4" s="1"/>
  <c r="B3" i="33" s="1"/>
  <c r="CD5" i="38" s="1"/>
  <c r="AI104" i="4"/>
  <c r="AI138" i="4" s="1"/>
  <c r="B30" i="35" s="1"/>
  <c r="CV17" i="38" s="1"/>
  <c r="X116" i="4"/>
  <c r="X150" i="4" s="1"/>
  <c r="C57" i="31" s="1"/>
  <c r="BM29" i="38" s="1"/>
  <c r="AG112" i="4"/>
  <c r="AG146" i="4" s="1"/>
  <c r="C48" i="34" s="1"/>
  <c r="CN25" i="38" s="1"/>
  <c r="AJ104" i="4"/>
  <c r="AJ138" i="4" s="1"/>
  <c r="C30" i="35" s="1"/>
  <c r="CW17" i="38" s="1"/>
  <c r="AF112" i="4"/>
  <c r="AF146" i="4" s="1"/>
  <c r="B48" i="34" s="1"/>
  <c r="CM25" i="38" s="1"/>
  <c r="U100" i="4"/>
  <c r="O100" i="4"/>
  <c r="O134" i="4" s="1"/>
  <c r="W122" i="4"/>
  <c r="W156" i="4" s="1"/>
  <c r="B68" i="31" s="1"/>
  <c r="BL35" i="38" s="1"/>
  <c r="AN114" i="4"/>
  <c r="AN148" i="4" s="1"/>
  <c r="D50" i="36" s="1"/>
  <c r="AK122" i="4"/>
  <c r="AK156" i="4" s="1"/>
  <c r="D68" i="35" s="1"/>
  <c r="K102" i="4"/>
  <c r="K136" i="4" s="1"/>
  <c r="AL114" i="4"/>
  <c r="AL148" i="4" s="1"/>
  <c r="B50" i="36" s="1"/>
  <c r="DE27" i="38" s="1"/>
  <c r="AC118" i="4"/>
  <c r="AC152" i="4" s="1"/>
  <c r="B59" i="33" s="1"/>
  <c r="CD31" i="38" s="1"/>
  <c r="AI122" i="4"/>
  <c r="AI156" i="4" s="1"/>
  <c r="B68" i="35" s="1"/>
  <c r="CV35" i="38" s="1"/>
  <c r="AQ98" i="4"/>
  <c r="AQ132" i="4" s="1"/>
  <c r="D14" i="37" s="1"/>
  <c r="AB102" i="4"/>
  <c r="AB136" i="4" s="1"/>
  <c r="D23" i="32" s="1"/>
  <c r="AQ96" i="4"/>
  <c r="AQ130" i="4" s="1"/>
  <c r="D12" i="37" s="1"/>
  <c r="AM112" i="4"/>
  <c r="AM146" i="4" s="1"/>
  <c r="C48" i="36" s="1"/>
  <c r="DF25" i="38" s="1"/>
  <c r="M100" i="4"/>
  <c r="M134" i="4" s="1"/>
  <c r="AA100" i="4"/>
  <c r="AA134" i="4" s="1"/>
  <c r="C21" i="32" s="1"/>
  <c r="BV13" i="38" s="1"/>
  <c r="AJ120" i="4"/>
  <c r="AJ154" i="4" s="1"/>
  <c r="C66" i="35" s="1"/>
  <c r="CW33" i="38" s="1"/>
  <c r="AB100" i="4"/>
  <c r="AB134" i="4" s="1"/>
  <c r="D21" i="32" s="1"/>
  <c r="AP96" i="4"/>
  <c r="AP130" i="4" s="1"/>
  <c r="C12" i="37" s="1"/>
  <c r="DO9" i="38" s="1"/>
  <c r="Y120" i="4"/>
  <c r="Y154" i="4" s="1"/>
  <c r="D66" i="31" s="1"/>
  <c r="X120" i="4"/>
  <c r="X154" i="4" s="1"/>
  <c r="C66" i="31" s="1"/>
  <c r="BM33" i="38" s="1"/>
  <c r="AK120" i="4"/>
  <c r="AK154" i="4" s="1"/>
  <c r="D66" i="35" s="1"/>
  <c r="L100" i="4"/>
  <c r="L134" i="4" s="1"/>
  <c r="AE116" i="4"/>
  <c r="AE150" i="4" s="1"/>
  <c r="D57" i="33" s="1"/>
  <c r="AH104" i="4"/>
  <c r="AH138" i="4" s="1"/>
  <c r="D30" i="34" s="1"/>
  <c r="AD116" i="4"/>
  <c r="AD150" i="4" s="1"/>
  <c r="C57" i="33" s="1"/>
  <c r="CE29" i="38" s="1"/>
  <c r="C95" i="4"/>
  <c r="C129" i="4" s="1"/>
  <c r="C11" i="3" s="1"/>
  <c r="B8" i="38" s="1"/>
  <c r="Y103" i="4"/>
  <c r="Y137" i="4" s="1"/>
  <c r="D29" i="31" s="1"/>
  <c r="P99" i="4"/>
  <c r="P133" i="4" s="1"/>
  <c r="X103" i="4"/>
  <c r="X137" i="4" s="1"/>
  <c r="C29" i="31" s="1"/>
  <c r="BM16" i="38" s="1"/>
  <c r="AE99" i="4"/>
  <c r="AE133" i="4" s="1"/>
  <c r="D20" i="33" s="1"/>
  <c r="K99" i="4"/>
  <c r="K133" i="4" s="1"/>
  <c r="S99" i="4"/>
  <c r="G99" i="4"/>
  <c r="G133" i="4" s="1"/>
  <c r="Y99" i="4"/>
  <c r="Y133" i="4" s="1"/>
  <c r="D20" i="31" s="1"/>
  <c r="AK99" i="4"/>
  <c r="AK133" i="4" s="1"/>
  <c r="D20" i="35" s="1"/>
  <c r="AB103" i="4"/>
  <c r="AB137" i="4" s="1"/>
  <c r="D29" i="32" s="1"/>
  <c r="M99" i="4"/>
  <c r="M133" i="4" s="1"/>
  <c r="D99" i="4"/>
  <c r="V99" i="4"/>
  <c r="M2" i="3"/>
  <c r="B96" i="4"/>
  <c r="W96" i="4"/>
  <c r="W130" i="4" s="1"/>
  <c r="B12" i="31" s="1"/>
  <c r="BL9" i="38" s="1"/>
  <c r="AL92" i="4"/>
  <c r="AL126" i="4" s="1"/>
  <c r="B3" i="36" s="1"/>
  <c r="DE5" i="38" s="1"/>
  <c r="AF92" i="4"/>
  <c r="AF126" i="4" s="1"/>
  <c r="B3" i="34" s="1"/>
  <c r="CM5" i="38" s="1"/>
  <c r="AO134" i="4"/>
  <c r="B21" i="37" s="1"/>
  <c r="DN13" i="38" s="1"/>
  <c r="Q92" i="4"/>
  <c r="AF96" i="4"/>
  <c r="AF130" i="4" s="1"/>
  <c r="B12" i="34" s="1"/>
  <c r="CM9" i="38" s="1"/>
  <c r="K96" i="4"/>
  <c r="AM96" i="4"/>
  <c r="AM130" i="4" s="1"/>
  <c r="C12" i="36" s="1"/>
  <c r="DF9" i="38" s="1"/>
  <c r="AD96" i="4"/>
  <c r="AD130" i="4" s="1"/>
  <c r="C12" i="33" s="1"/>
  <c r="CE9" i="38" s="1"/>
  <c r="R96" i="4"/>
  <c r="I96" i="4"/>
  <c r="I130" i="4" s="1"/>
  <c r="AQ91" i="4"/>
  <c r="AQ125" i="4" s="1"/>
  <c r="D2" i="37" s="1"/>
  <c r="AB95" i="4"/>
  <c r="AB129" i="4" s="1"/>
  <c r="D11" i="32" s="1"/>
  <c r="Y91" i="4"/>
  <c r="Y125" i="4" s="1"/>
  <c r="D2" i="31" s="1"/>
  <c r="AK91" i="4"/>
  <c r="AK125" i="4" s="1"/>
  <c r="D2" i="35" s="1"/>
  <c r="G95" i="4"/>
  <c r="AH95" i="4"/>
  <c r="AH129" i="4" s="1"/>
  <c r="D11" i="34" s="1"/>
  <c r="M95" i="4"/>
  <c r="M129" i="4" s="1"/>
  <c r="G94" i="4"/>
  <c r="AB94" i="4"/>
  <c r="AB128" i="4" s="1"/>
  <c r="D5" i="32" s="1"/>
  <c r="O5" i="32" s="1"/>
  <c r="P5" i="32" s="1"/>
  <c r="Q5" i="32" s="1"/>
  <c r="AQ140" i="4"/>
  <c r="D32" i="37" s="1"/>
  <c r="F94" i="4"/>
  <c r="F128" i="4" s="1"/>
  <c r="AA94" i="4"/>
  <c r="AA128" i="4" s="1"/>
  <c r="C5" i="32" s="1"/>
  <c r="BV7" i="38" s="1"/>
  <c r="Z96" i="4"/>
  <c r="Z130" i="4" s="1"/>
  <c r="B12" i="32" s="1"/>
  <c r="BU9" i="38" s="1"/>
  <c r="BW9" i="38" s="1"/>
  <c r="W92" i="4"/>
  <c r="W126" i="4" s="1"/>
  <c r="B3" i="31" s="1"/>
  <c r="BL5" i="38" s="1"/>
  <c r="BN5" i="38" s="1"/>
  <c r="E96" i="4"/>
  <c r="B92" i="4"/>
  <c r="B126" i="4" s="1"/>
  <c r="B3" i="3" s="1"/>
  <c r="A5" i="38" s="1"/>
  <c r="AL150" i="4"/>
  <c r="B57" i="36" s="1"/>
  <c r="DE29" i="38" s="1"/>
  <c r="AI92" i="4"/>
  <c r="AI126" i="4" s="1"/>
  <c r="B3" i="35" s="1"/>
  <c r="CV5" i="38" s="1"/>
  <c r="AN95" i="4"/>
  <c r="AN129" i="4" s="1"/>
  <c r="D11" i="36" s="1"/>
  <c r="AE95" i="4"/>
  <c r="AE129" i="4" s="1"/>
  <c r="D11" i="33" s="1"/>
  <c r="S95" i="4"/>
  <c r="J95" i="4"/>
  <c r="AQ95" i="4"/>
  <c r="AQ129" i="4" s="1"/>
  <c r="D11" i="37" s="1"/>
  <c r="V95" i="4"/>
  <c r="AE91" i="4"/>
  <c r="AE125" i="4" s="1"/>
  <c r="D2" i="33" s="1"/>
  <c r="AH149" i="4"/>
  <c r="D56" i="34" s="1"/>
  <c r="AB149" i="4"/>
  <c r="D56" i="32" s="1"/>
  <c r="AL91" i="4"/>
  <c r="AL125" i="4" s="1"/>
  <c r="B2" i="36" s="1"/>
  <c r="DE4" i="38" s="1"/>
  <c r="AK152" i="4"/>
  <c r="D59" i="35" s="1"/>
  <c r="AQ94" i="4"/>
  <c r="AQ128" i="4" s="1"/>
  <c r="D5" i="37" s="1"/>
  <c r="AJ98" i="4"/>
  <c r="AJ132" i="4" s="1"/>
  <c r="C14" i="35" s="1"/>
  <c r="CW11" i="38" s="1"/>
  <c r="O98" i="4"/>
  <c r="AL96" i="4"/>
  <c r="AL130" i="4" s="1"/>
  <c r="B12" i="36" s="1"/>
  <c r="DE9" i="38" s="1"/>
  <c r="AC96" i="4"/>
  <c r="AC130" i="4" s="1"/>
  <c r="B12" i="33" s="1"/>
  <c r="CD9" i="38" s="1"/>
  <c r="Q96" i="4"/>
  <c r="H96" i="4"/>
  <c r="F92" i="4"/>
  <c r="AA92" i="4"/>
  <c r="AA126" i="4" s="1"/>
  <c r="C3" i="32" s="1"/>
  <c r="BV5" i="38" s="1"/>
  <c r="AQ92" i="4"/>
  <c r="AQ126" i="4" s="1"/>
  <c r="D3" i="37" s="1"/>
  <c r="AK150" i="4"/>
  <c r="D57" i="35" s="1"/>
  <c r="Y134" i="4"/>
  <c r="D21" i="31" s="1"/>
  <c r="AI94" i="4"/>
  <c r="AI128" i="4" s="1"/>
  <c r="B5" i="35" s="1"/>
  <c r="CV7" i="38" s="1"/>
  <c r="Z98" i="4"/>
  <c r="Z132" i="4" s="1"/>
  <c r="B14" i="32" s="1"/>
  <c r="BU11" i="38" s="1"/>
  <c r="W94" i="4"/>
  <c r="W128" i="4" s="1"/>
  <c r="B5" i="31" s="1"/>
  <c r="BL7" i="38" s="1"/>
  <c r="E98" i="4"/>
  <c r="AO94" i="4"/>
  <c r="AO128" i="4" s="1"/>
  <c r="B5" i="37" s="1"/>
  <c r="DN7" i="38" s="1"/>
  <c r="AJ94" i="4"/>
  <c r="AJ128" i="4" s="1"/>
  <c r="C5" i="35" s="1"/>
  <c r="CW7" i="38" s="1"/>
  <c r="AM152" i="4"/>
  <c r="C59" i="36" s="1"/>
  <c r="DF31" i="38" s="1"/>
  <c r="F98" i="4"/>
  <c r="AA98" i="4"/>
  <c r="AA132" i="4" s="1"/>
  <c r="C14" i="32" s="1"/>
  <c r="BV11" i="38" s="1"/>
  <c r="X94" i="4"/>
  <c r="X128" i="4" s="1"/>
  <c r="C5" i="31" s="1"/>
  <c r="BM7" i="38" s="1"/>
  <c r="AD152" i="4"/>
  <c r="C59" i="33" s="1"/>
  <c r="CE31" i="38" s="1"/>
  <c r="AK95" i="4"/>
  <c r="AK129" i="4" s="1"/>
  <c r="D11" i="35" s="1"/>
  <c r="O11" i="35" s="1"/>
  <c r="P95" i="4"/>
  <c r="P129" i="4" s="1"/>
  <c r="AQ153" i="4"/>
  <c r="D65" i="37" s="1"/>
  <c r="AN137" i="4"/>
  <c r="D29" i="36" s="1"/>
  <c r="O29" i="36" s="1"/>
  <c r="Y95" i="4"/>
  <c r="Y129" i="4" s="1"/>
  <c r="D11" i="31" s="1"/>
  <c r="AN91" i="4"/>
  <c r="AN125" i="4" s="1"/>
  <c r="D2" i="36" s="1"/>
  <c r="AH91" i="4"/>
  <c r="AH125" i="4" s="1"/>
  <c r="D2" i="34" s="1"/>
  <c r="D95" i="4"/>
  <c r="C96" i="4"/>
  <c r="X96" i="4"/>
  <c r="X130" i="4" s="1"/>
  <c r="C12" i="31" s="1"/>
  <c r="BM9" i="38" s="1"/>
  <c r="AM92" i="4"/>
  <c r="AM126" i="4" s="1"/>
  <c r="C3" i="36" s="1"/>
  <c r="DF5" i="38" s="1"/>
  <c r="AG92" i="4"/>
  <c r="AG126" i="4" s="1"/>
  <c r="C3" i="34" s="1"/>
  <c r="CN5" i="38" s="1"/>
  <c r="AF98" i="4"/>
  <c r="AF132" i="4" s="1"/>
  <c r="B14" i="34" s="1"/>
  <c r="CM11" i="38" s="1"/>
  <c r="K98" i="4"/>
  <c r="AL136" i="4"/>
  <c r="B23" i="36" s="1"/>
  <c r="DE15" i="38" s="1"/>
  <c r="AM98" i="4"/>
  <c r="AM132" i="4" s="1"/>
  <c r="C14" i="36" s="1"/>
  <c r="DF11" i="38" s="1"/>
  <c r="AD98" i="4"/>
  <c r="AD132" i="4" s="1"/>
  <c r="C14" i="33" s="1"/>
  <c r="CE11" i="38" s="1"/>
  <c r="I98" i="4"/>
  <c r="I132" i="4" s="1"/>
  <c r="R98" i="4"/>
  <c r="AP152" i="4"/>
  <c r="C59" i="37" s="1"/>
  <c r="DO31" i="38" s="1"/>
  <c r="AM95" i="4"/>
  <c r="AM129" i="4" s="1"/>
  <c r="C11" i="36" s="1"/>
  <c r="DF8" i="38" s="1"/>
  <c r="AB91" i="4"/>
  <c r="AB125" i="4" s="1"/>
  <c r="D2" i="32" s="1"/>
  <c r="O2" i="32" s="1"/>
  <c r="G91" i="4"/>
  <c r="G125" i="4" s="1"/>
  <c r="C98" i="4"/>
  <c r="C132" i="4" s="1"/>
  <c r="C14" i="3" s="1"/>
  <c r="B11" i="38" s="1"/>
  <c r="X98" i="4"/>
  <c r="X132" i="4" s="1"/>
  <c r="C14" i="31" s="1"/>
  <c r="BM11" i="38" s="1"/>
  <c r="AM94" i="4"/>
  <c r="AM128" i="4" s="1"/>
  <c r="C5" i="36" s="1"/>
  <c r="DF7" i="38" s="1"/>
  <c r="AG94" i="4"/>
  <c r="AG128" i="4" s="1"/>
  <c r="C5" i="34" s="1"/>
  <c r="CN7" i="38" s="1"/>
  <c r="AP92" i="4"/>
  <c r="AP126" i="4" s="1"/>
  <c r="C3" i="37" s="1"/>
  <c r="DO5" i="38" s="1"/>
  <c r="AN140" i="4"/>
  <c r="D32" i="36" s="1"/>
  <c r="O32" i="36" s="1"/>
  <c r="P32" i="36" s="1"/>
  <c r="Q32" i="36" s="1"/>
  <c r="Y152" i="4"/>
  <c r="D59" i="31" s="1"/>
  <c r="AK98" i="4"/>
  <c r="AK132" i="4" s="1"/>
  <c r="D14" i="35" s="1"/>
  <c r="O14" i="35" s="1"/>
  <c r="P14" i="35" s="1"/>
  <c r="Q14" i="35" s="1"/>
  <c r="P98" i="4"/>
  <c r="AQ156" i="4"/>
  <c r="D68" i="37" s="1"/>
  <c r="AG98" i="4"/>
  <c r="AG132" i="4" s="1"/>
  <c r="C14" i="34" s="1"/>
  <c r="CN11" i="38" s="1"/>
  <c r="L98" i="4"/>
  <c r="AL98" i="4"/>
  <c r="AL132" i="4" s="1"/>
  <c r="B14" i="36" s="1"/>
  <c r="DE11" i="38" s="1"/>
  <c r="Q98" i="4"/>
  <c r="AC98" i="4"/>
  <c r="AC132" i="4" s="1"/>
  <c r="B14" i="33" s="1"/>
  <c r="CD11" i="38" s="1"/>
  <c r="H98" i="4"/>
  <c r="AJ149" i="4"/>
  <c r="C56" i="35" s="1"/>
  <c r="CW28" i="38" s="1"/>
  <c r="AQ136" i="4"/>
  <c r="D23" i="37" s="1"/>
  <c r="D98" i="4"/>
  <c r="Y98" i="4"/>
  <c r="Y132" i="4" s="1"/>
  <c r="D14" i="31" s="1"/>
  <c r="AH94" i="4"/>
  <c r="AH128" i="4" s="1"/>
  <c r="D5" i="34" s="1"/>
  <c r="AN94" i="4"/>
  <c r="AN128" i="4" s="1"/>
  <c r="D5" i="36" s="1"/>
  <c r="AN150" i="4"/>
  <c r="D57" i="36" s="1"/>
  <c r="G96" i="4"/>
  <c r="G130" i="4" s="1"/>
  <c r="AB96" i="4"/>
  <c r="AB130" i="4" s="1"/>
  <c r="D12" i="32" s="1"/>
  <c r="AK92" i="4"/>
  <c r="AK126" i="4" s="1"/>
  <c r="D3" i="35" s="1"/>
  <c r="Y92" i="4"/>
  <c r="Y126" i="4" s="1"/>
  <c r="D3" i="31" s="1"/>
  <c r="U115" i="4"/>
  <c r="U118" i="4"/>
  <c r="V115" i="4"/>
  <c r="T116" i="4"/>
  <c r="T118" i="4"/>
  <c r="V116" i="4"/>
  <c r="U116" i="4"/>
  <c r="A21" i="3"/>
  <c r="B14" i="13" s="1"/>
  <c r="C169" i="13" s="1"/>
  <c r="A3" i="3"/>
  <c r="A12" i="3"/>
  <c r="B13" i="13" s="1"/>
  <c r="A30" i="3"/>
  <c r="B15" i="13" s="1"/>
  <c r="C170" i="13" s="1"/>
  <c r="C183" i="13"/>
  <c r="C181" i="13"/>
  <c r="C182" i="13"/>
  <c r="C180" i="13"/>
  <c r="M119" i="4"/>
  <c r="P112" i="4"/>
  <c r="N112" i="4"/>
  <c r="P114" i="4"/>
  <c r="N114" i="4"/>
  <c r="O112" i="4"/>
  <c r="P111" i="4"/>
  <c r="O114" i="4"/>
  <c r="R94" i="4"/>
  <c r="R92" i="4"/>
  <c r="S92" i="4"/>
  <c r="S91" i="4"/>
  <c r="S94" i="4"/>
  <c r="C122" i="4"/>
  <c r="D122" i="4"/>
  <c r="B119" i="4"/>
  <c r="D119" i="4"/>
  <c r="B122" i="4"/>
  <c r="D120" i="4"/>
  <c r="C120" i="4"/>
  <c r="G110" i="4"/>
  <c r="E110" i="4"/>
  <c r="E108" i="4"/>
  <c r="F108" i="4"/>
  <c r="G107" i="4"/>
  <c r="F110" i="4"/>
  <c r="E107" i="4"/>
  <c r="G108" i="4"/>
  <c r="L112" i="4"/>
  <c r="M114" i="4"/>
  <c r="K114" i="4"/>
  <c r="M111" i="4"/>
  <c r="L114" i="4"/>
  <c r="K111" i="4"/>
  <c r="M112" i="4"/>
  <c r="K112" i="4"/>
  <c r="D112" i="4"/>
  <c r="D111" i="4"/>
  <c r="D114" i="4"/>
  <c r="C112" i="4"/>
  <c r="C114" i="4"/>
  <c r="B112" i="4"/>
  <c r="B114" i="4"/>
  <c r="D118" i="4"/>
  <c r="C116" i="4"/>
  <c r="B115" i="4"/>
  <c r="C118" i="4"/>
  <c r="B116" i="4"/>
  <c r="D115" i="4"/>
  <c r="B118" i="4"/>
  <c r="D116" i="4"/>
  <c r="C94" i="4"/>
  <c r="D91" i="4"/>
  <c r="C92" i="4"/>
  <c r="D92" i="4"/>
  <c r="D94" i="4"/>
  <c r="B94" i="4"/>
  <c r="S115" i="4"/>
  <c r="R118" i="4"/>
  <c r="S116" i="4"/>
  <c r="Q116" i="4"/>
  <c r="S118" i="4"/>
  <c r="R115" i="4"/>
  <c r="Q118" i="4"/>
  <c r="R116" i="4"/>
  <c r="G104" i="4"/>
  <c r="E104" i="4"/>
  <c r="G103" i="4"/>
  <c r="F106" i="4"/>
  <c r="G106" i="4"/>
  <c r="E106" i="4"/>
  <c r="F104" i="4"/>
  <c r="J107" i="4"/>
  <c r="I110" i="4"/>
  <c r="H108" i="4"/>
  <c r="I108" i="4"/>
  <c r="J108" i="4"/>
  <c r="H110" i="4"/>
  <c r="J110" i="4"/>
  <c r="H107" i="4"/>
  <c r="F112" i="4"/>
  <c r="G114" i="4"/>
  <c r="G111" i="4"/>
  <c r="F114" i="4"/>
  <c r="G112" i="4"/>
  <c r="E112" i="4"/>
  <c r="F111" i="4"/>
  <c r="E114" i="4"/>
  <c r="R112" i="4"/>
  <c r="S111" i="4"/>
  <c r="R114" i="4"/>
  <c r="S112" i="4"/>
  <c r="Q112" i="4"/>
  <c r="S114" i="4"/>
  <c r="Q114" i="4"/>
  <c r="S104" i="4"/>
  <c r="Q104" i="4"/>
  <c r="S106" i="4"/>
  <c r="Q106" i="4"/>
  <c r="R104" i="4"/>
  <c r="S103" i="4"/>
  <c r="R106" i="4"/>
  <c r="Q103" i="4"/>
  <c r="P107" i="4"/>
  <c r="O110" i="4"/>
  <c r="N107" i="4"/>
  <c r="O108" i="4"/>
  <c r="P108" i="4"/>
  <c r="N108" i="4"/>
  <c r="P110" i="4"/>
  <c r="N110" i="4"/>
  <c r="M120" i="4"/>
  <c r="K120" i="4"/>
  <c r="L122" i="4"/>
  <c r="M122" i="4"/>
  <c r="K122" i="4"/>
  <c r="L120" i="4"/>
  <c r="K119" i="4"/>
  <c r="G120" i="4"/>
  <c r="E120" i="4"/>
  <c r="E119" i="4"/>
  <c r="G122" i="4"/>
  <c r="E122" i="4"/>
  <c r="F120" i="4"/>
  <c r="G119" i="4"/>
  <c r="F122" i="4"/>
  <c r="M110" i="4"/>
  <c r="K110" i="4"/>
  <c r="L108" i="4"/>
  <c r="M107" i="4"/>
  <c r="L110" i="4"/>
  <c r="M108" i="4"/>
  <c r="K108" i="4"/>
  <c r="S110" i="4"/>
  <c r="Q110" i="4"/>
  <c r="Q108" i="4"/>
  <c r="R108" i="4"/>
  <c r="S107" i="4"/>
  <c r="R110" i="4"/>
  <c r="S108" i="4"/>
  <c r="L94" i="4"/>
  <c r="M92" i="4"/>
  <c r="K92" i="4"/>
  <c r="M94" i="4"/>
  <c r="K94" i="4"/>
  <c r="L92" i="4"/>
  <c r="M91" i="4"/>
  <c r="U120" i="4"/>
  <c r="V119" i="4"/>
  <c r="U122" i="4"/>
  <c r="T119" i="4"/>
  <c r="V120" i="4"/>
  <c r="T120" i="4"/>
  <c r="V122" i="4"/>
  <c r="T122" i="4"/>
  <c r="I120" i="4"/>
  <c r="H119" i="4"/>
  <c r="J119" i="4"/>
  <c r="I122" i="4"/>
  <c r="H120" i="4"/>
  <c r="J120" i="4"/>
  <c r="H122" i="4"/>
  <c r="J122" i="4"/>
  <c r="S120" i="4"/>
  <c r="Q120" i="4"/>
  <c r="Q119" i="4"/>
  <c r="S122" i="4"/>
  <c r="Q122" i="4"/>
  <c r="R120" i="4"/>
  <c r="S119" i="4"/>
  <c r="R122" i="4"/>
  <c r="J118" i="4"/>
  <c r="J116" i="4"/>
  <c r="I116" i="4"/>
  <c r="H115" i="4"/>
  <c r="J115" i="4"/>
  <c r="I118" i="4"/>
  <c r="H116" i="4"/>
  <c r="H118" i="4"/>
  <c r="M104" i="4"/>
  <c r="K104" i="4"/>
  <c r="K103" i="4"/>
  <c r="M106" i="4"/>
  <c r="K106" i="4"/>
  <c r="L104" i="4"/>
  <c r="M103" i="4"/>
  <c r="L106" i="4"/>
  <c r="V94" i="4"/>
  <c r="T94" i="4"/>
  <c r="V91" i="4"/>
  <c r="T91" i="4"/>
  <c r="V92" i="4"/>
  <c r="U92" i="4"/>
  <c r="U94" i="4"/>
  <c r="T92" i="4"/>
  <c r="V112" i="4"/>
  <c r="T112" i="4"/>
  <c r="V114" i="4"/>
  <c r="U111" i="4"/>
  <c r="T114" i="4"/>
  <c r="U112" i="4"/>
  <c r="V111" i="4"/>
  <c r="U114" i="4"/>
  <c r="O104" i="4"/>
  <c r="P106" i="4"/>
  <c r="P103" i="4"/>
  <c r="O106" i="4"/>
  <c r="P104" i="4"/>
  <c r="N104" i="4"/>
  <c r="N106" i="4"/>
  <c r="M115" i="4"/>
  <c r="L118" i="4"/>
  <c r="K115" i="4"/>
  <c r="M116" i="4"/>
  <c r="K116" i="4"/>
  <c r="M118" i="4"/>
  <c r="K118" i="4"/>
  <c r="L116" i="4"/>
  <c r="G115" i="4"/>
  <c r="F118" i="4"/>
  <c r="E115" i="4"/>
  <c r="F116" i="4"/>
  <c r="G116" i="4"/>
  <c r="E116" i="4"/>
  <c r="G118" i="4"/>
  <c r="E118" i="4"/>
  <c r="V107" i="4"/>
  <c r="U110" i="4"/>
  <c r="T107" i="4"/>
  <c r="V108" i="4"/>
  <c r="T108" i="4"/>
  <c r="V110" i="4"/>
  <c r="T110" i="4"/>
  <c r="U108" i="4"/>
  <c r="I94" i="4"/>
  <c r="J91" i="4"/>
  <c r="H91" i="4"/>
  <c r="J92" i="4"/>
  <c r="H92" i="4"/>
  <c r="H94" i="4"/>
  <c r="I92" i="4"/>
  <c r="J112" i="4"/>
  <c r="H114" i="4"/>
  <c r="H112" i="4"/>
  <c r="J114" i="4"/>
  <c r="I111" i="4"/>
  <c r="I112" i="4"/>
  <c r="J111" i="4"/>
  <c r="I114" i="4"/>
  <c r="U104" i="4"/>
  <c r="V103" i="4"/>
  <c r="U106" i="4"/>
  <c r="V104" i="4"/>
  <c r="T104" i="4"/>
  <c r="V106" i="4"/>
  <c r="T106" i="4"/>
  <c r="P118" i="4"/>
  <c r="N118" i="4"/>
  <c r="O116" i="4"/>
  <c r="P115" i="4"/>
  <c r="O118" i="4"/>
  <c r="N115" i="4"/>
  <c r="P116" i="4"/>
  <c r="N116" i="4"/>
  <c r="I104" i="4"/>
  <c r="J106" i="4"/>
  <c r="J103" i="4"/>
  <c r="I106" i="4"/>
  <c r="H104" i="4"/>
  <c r="J104" i="4"/>
  <c r="H106" i="4"/>
  <c r="C106" i="4"/>
  <c r="C104" i="4"/>
  <c r="D103" i="4"/>
  <c r="B106" i="4"/>
  <c r="D104" i="4"/>
  <c r="D106" i="4"/>
  <c r="O120" i="4"/>
  <c r="P122" i="4"/>
  <c r="O119" i="4"/>
  <c r="N122" i="4"/>
  <c r="P119" i="4"/>
  <c r="O122" i="4"/>
  <c r="P120" i="4"/>
  <c r="N120" i="4"/>
  <c r="D107" i="4"/>
  <c r="B110" i="4"/>
  <c r="B108" i="4"/>
  <c r="D108" i="4"/>
  <c r="D110" i="4"/>
  <c r="C108" i="4"/>
  <c r="C110" i="4"/>
  <c r="P94" i="4"/>
  <c r="N94" i="4"/>
  <c r="N91" i="4"/>
  <c r="N92" i="4"/>
  <c r="O92" i="4"/>
  <c r="O94" i="4"/>
  <c r="P91" i="4"/>
  <c r="P92" i="4"/>
  <c r="P21" i="17" l="1"/>
  <c r="G24" i="17"/>
  <c r="F24" i="17"/>
  <c r="B111" i="4"/>
  <c r="AC99" i="4"/>
  <c r="AC133" i="4" s="1"/>
  <c r="B20" i="33" s="1"/>
  <c r="CD12" i="38" s="1"/>
  <c r="K6" i="16"/>
  <c r="P4" i="16"/>
  <c r="Q4" i="16" s="1"/>
  <c r="K6" i="17"/>
  <c r="P5" i="17"/>
  <c r="Q5" i="17" s="1"/>
  <c r="AB39" i="13"/>
  <c r="U39" i="13"/>
  <c r="N39" i="13"/>
  <c r="Y39" i="13"/>
  <c r="W39" i="13"/>
  <c r="AA39" i="13"/>
  <c r="J39" i="13"/>
  <c r="Z39" i="13"/>
  <c r="X39" i="13"/>
  <c r="P39" i="13"/>
  <c r="V39" i="13"/>
  <c r="O39" i="13"/>
  <c r="CF10" i="38"/>
  <c r="BW25" i="38"/>
  <c r="N99" i="4"/>
  <c r="N133" i="4" s="1"/>
  <c r="B20" i="19" s="1"/>
  <c r="AK12" i="38" s="1"/>
  <c r="P31" i="16"/>
  <c r="P21" i="16"/>
  <c r="Q21" i="16" s="1"/>
  <c r="I6" i="16"/>
  <c r="J6" i="16"/>
  <c r="P3" i="16"/>
  <c r="Q3" i="16" s="1"/>
  <c r="Z17" i="13"/>
  <c r="N17" i="13"/>
  <c r="J17" i="13"/>
  <c r="C168" i="13"/>
  <c r="X17" i="13"/>
  <c r="W17" i="13"/>
  <c r="AA17" i="13"/>
  <c r="Y17" i="13"/>
  <c r="V17" i="13"/>
  <c r="U17" i="13"/>
  <c r="P17" i="13"/>
  <c r="O17" i="13"/>
  <c r="AB17" i="13"/>
  <c r="P13" i="17"/>
  <c r="Q13" i="17" s="1"/>
  <c r="P4" i="17"/>
  <c r="Q4" i="17" s="1"/>
  <c r="J6" i="17"/>
  <c r="G6" i="17"/>
  <c r="P12" i="17"/>
  <c r="Q12" i="17" s="1"/>
  <c r="C18" i="38"/>
  <c r="K107" i="4"/>
  <c r="K141" i="4" s="1"/>
  <c r="BW27" i="38"/>
  <c r="Q111" i="4"/>
  <c r="Q145" i="4" s="1"/>
  <c r="E103" i="4"/>
  <c r="E137" i="4" s="1"/>
  <c r="BW26" i="38"/>
  <c r="CF23" i="38"/>
  <c r="DP30" i="38"/>
  <c r="C107" i="4"/>
  <c r="C141" i="4" s="1"/>
  <c r="C38" i="3" s="1"/>
  <c r="B20" i="38" s="1"/>
  <c r="T103" i="4"/>
  <c r="T137" i="4" s="1"/>
  <c r="B29" i="30" s="1"/>
  <c r="BC16" i="38" s="1"/>
  <c r="BN23" i="38"/>
  <c r="O111" i="4"/>
  <c r="O145" i="4" s="1"/>
  <c r="B99" i="4"/>
  <c r="B133" i="4" s="1"/>
  <c r="B20" i="3" s="1"/>
  <c r="A12" i="38" s="1"/>
  <c r="W99" i="4"/>
  <c r="W133" i="4" s="1"/>
  <c r="B20" i="31" s="1"/>
  <c r="BL12" i="38" s="1"/>
  <c r="X107" i="4"/>
  <c r="X141" i="4" s="1"/>
  <c r="C38" i="31" s="1"/>
  <c r="BM20" i="38" s="1"/>
  <c r="AD107" i="4"/>
  <c r="AD141" i="4" s="1"/>
  <c r="C38" i="33" s="1"/>
  <c r="CE20" i="38" s="1"/>
  <c r="Q99" i="4"/>
  <c r="N103" i="4"/>
  <c r="N137" i="4" s="1"/>
  <c r="W95" i="4"/>
  <c r="W129" i="4" s="1"/>
  <c r="B11" i="31" s="1"/>
  <c r="BL8" i="38" s="1"/>
  <c r="H33" i="36"/>
  <c r="H6" i="32"/>
  <c r="J33" i="36"/>
  <c r="K33" i="36"/>
  <c r="P29" i="36"/>
  <c r="P47" i="31"/>
  <c r="I51" i="31"/>
  <c r="H51" i="31"/>
  <c r="P11" i="35"/>
  <c r="I15" i="35"/>
  <c r="K15" i="35"/>
  <c r="J15" i="35"/>
  <c r="P12" i="35"/>
  <c r="Q12" i="35" s="1"/>
  <c r="F15" i="35"/>
  <c r="G15" i="35"/>
  <c r="H15" i="35"/>
  <c r="P2" i="32"/>
  <c r="K6" i="32"/>
  <c r="I6" i="32"/>
  <c r="F6" i="32"/>
  <c r="H51" i="37"/>
  <c r="J51" i="37"/>
  <c r="G51" i="37"/>
  <c r="P47" i="37"/>
  <c r="I51" i="37"/>
  <c r="F51" i="37"/>
  <c r="K51" i="37"/>
  <c r="P65" i="33"/>
  <c r="H69" i="33"/>
  <c r="F69" i="33"/>
  <c r="G69" i="33"/>
  <c r="J42" i="34"/>
  <c r="K42" i="34"/>
  <c r="I42" i="34"/>
  <c r="P39" i="34"/>
  <c r="Q39" i="34" s="1"/>
  <c r="P38" i="34"/>
  <c r="F42" i="34"/>
  <c r="H42" i="34"/>
  <c r="G42" i="34"/>
  <c r="P30" i="36"/>
  <c r="Q30" i="36" s="1"/>
  <c r="F33" i="36"/>
  <c r="G33" i="36"/>
  <c r="J6" i="32"/>
  <c r="P3" i="32"/>
  <c r="Q3" i="32" s="1"/>
  <c r="G6" i="32"/>
  <c r="I33" i="36"/>
  <c r="C10" i="38"/>
  <c r="BE30" i="38"/>
  <c r="L14" i="38"/>
  <c r="DG13" i="38"/>
  <c r="CO6" i="38"/>
  <c r="BW33" i="38"/>
  <c r="CO19" i="38"/>
  <c r="U107" i="4"/>
  <c r="U141" i="4" s="1"/>
  <c r="C38" i="30" s="1"/>
  <c r="BD20" i="38" s="1"/>
  <c r="L111" i="4"/>
  <c r="L145" i="4" s="1"/>
  <c r="DP13" i="38"/>
  <c r="CX5" i="38"/>
  <c r="CX29" i="38"/>
  <c r="AG103" i="4"/>
  <c r="AG137" i="4" s="1"/>
  <c r="C29" i="34" s="1"/>
  <c r="CN16" i="38" s="1"/>
  <c r="CO16" i="38" s="1"/>
  <c r="L34" i="38"/>
  <c r="CX27" i="38"/>
  <c r="CO33" i="38"/>
  <c r="AD22" i="38"/>
  <c r="X119" i="4"/>
  <c r="X153" i="4" s="1"/>
  <c r="C65" i="31" s="1"/>
  <c r="BM32" i="38" s="1"/>
  <c r="AP95" i="4"/>
  <c r="AP129" i="4" s="1"/>
  <c r="C11" i="37" s="1"/>
  <c r="DO8" i="38" s="1"/>
  <c r="DP8" i="38" s="1"/>
  <c r="L13" i="38"/>
  <c r="DP25" i="38"/>
  <c r="BN25" i="38"/>
  <c r="BE9" i="38"/>
  <c r="O115" i="4"/>
  <c r="O149" i="4" s="1"/>
  <c r="R103" i="4"/>
  <c r="R137" i="4" s="1"/>
  <c r="BW18" i="38"/>
  <c r="BN35" i="38"/>
  <c r="DG11" i="38"/>
  <c r="U10" i="38"/>
  <c r="L18" i="38"/>
  <c r="AV10" i="38"/>
  <c r="AV30" i="38"/>
  <c r="DG29" i="38"/>
  <c r="DG33" i="38"/>
  <c r="C22" i="38"/>
  <c r="BN27" i="38"/>
  <c r="CO34" i="38"/>
  <c r="DP23" i="38"/>
  <c r="F115" i="4"/>
  <c r="F149" i="4" s="1"/>
  <c r="U91" i="4"/>
  <c r="U125" i="4" s="1"/>
  <c r="C2" i="30" s="1"/>
  <c r="BD4" i="38" s="1"/>
  <c r="C111" i="4"/>
  <c r="C145" i="4" s="1"/>
  <c r="C47" i="3" s="1"/>
  <c r="B24" i="38" s="1"/>
  <c r="BW11" i="38"/>
  <c r="CX35" i="38"/>
  <c r="DP19" i="38"/>
  <c r="BN17" i="38"/>
  <c r="DG35" i="38"/>
  <c r="DP11" i="38"/>
  <c r="AD6" i="38"/>
  <c r="AV14" i="38"/>
  <c r="AM30" i="38"/>
  <c r="CX9" i="38"/>
  <c r="AM18" i="38"/>
  <c r="DP27" i="38"/>
  <c r="CO23" i="38"/>
  <c r="AD30" i="38"/>
  <c r="BE18" i="38"/>
  <c r="AD18" i="38"/>
  <c r="CX33" i="38"/>
  <c r="CF14" i="38"/>
  <c r="DP6" i="38"/>
  <c r="DG31" i="38"/>
  <c r="CF28" i="38"/>
  <c r="DG30" i="38"/>
  <c r="DP31" i="38"/>
  <c r="DG24" i="38"/>
  <c r="AD34" i="38"/>
  <c r="CO11" i="38"/>
  <c r="CO9" i="38"/>
  <c r="DG27" i="38"/>
  <c r="CF17" i="38"/>
  <c r="AM12" i="38"/>
  <c r="CF15" i="38"/>
  <c r="AV26" i="38"/>
  <c r="CF18" i="38"/>
  <c r="BW31" i="38"/>
  <c r="BN14" i="38"/>
  <c r="BW10" i="38"/>
  <c r="CO21" i="38"/>
  <c r="BW5" i="38"/>
  <c r="U6" i="38"/>
  <c r="U14" i="38"/>
  <c r="DG15" i="38"/>
  <c r="DG7" i="38"/>
  <c r="BN19" i="38"/>
  <c r="AM9" i="38"/>
  <c r="BN15" i="38"/>
  <c r="C11" i="38"/>
  <c r="L6" i="38"/>
  <c r="DP15" i="38"/>
  <c r="CF21" i="38"/>
  <c r="DP5" i="38"/>
  <c r="CF35" i="38"/>
  <c r="DG12" i="38"/>
  <c r="BE11" i="38"/>
  <c r="AM10" i="38"/>
  <c r="CF11" i="38"/>
  <c r="BN7" i="38"/>
  <c r="BN9" i="38"/>
  <c r="AM6" i="38"/>
  <c r="L10" i="38"/>
  <c r="AM26" i="38"/>
  <c r="L22" i="38"/>
  <c r="BN31" i="38"/>
  <c r="CO7" i="38"/>
  <c r="AG99" i="4"/>
  <c r="AG133" i="4" s="1"/>
  <c r="C20" i="34" s="1"/>
  <c r="CN12" i="38" s="1"/>
  <c r="CO12" i="38" s="1"/>
  <c r="U34" i="38"/>
  <c r="BW17" i="38"/>
  <c r="L15" i="38"/>
  <c r="AV22" i="38"/>
  <c r="AD26" i="38"/>
  <c r="BW34" i="38"/>
  <c r="BW7" i="38"/>
  <c r="AM34" i="38"/>
  <c r="BN21" i="38"/>
  <c r="BN33" i="38"/>
  <c r="CF29" i="38"/>
  <c r="DP12" i="38"/>
  <c r="BE34" i="38"/>
  <c r="CO30" i="38"/>
  <c r="DG34" i="38"/>
  <c r="CX14" i="38"/>
  <c r="CO29" i="38"/>
  <c r="BW22" i="38"/>
  <c r="DG9" i="38"/>
  <c r="DG5" i="38"/>
  <c r="CF5" i="38"/>
  <c r="BN29" i="38"/>
  <c r="AV6" i="38"/>
  <c r="CO27" i="38"/>
  <c r="CX11" i="38"/>
  <c r="CX13" i="38"/>
  <c r="AD14" i="38"/>
  <c r="BW19" i="38"/>
  <c r="BE10" i="38"/>
  <c r="DG14" i="38"/>
  <c r="CX30" i="38"/>
  <c r="CO31" i="38"/>
  <c r="BN32" i="38"/>
  <c r="CF32" i="38"/>
  <c r="DP7" i="38"/>
  <c r="CX7" i="38"/>
  <c r="CF9" i="38"/>
  <c r="CO5" i="38"/>
  <c r="CF31" i="38"/>
  <c r="CO25" i="38"/>
  <c r="CX17" i="38"/>
  <c r="CF7" i="38"/>
  <c r="BW21" i="38"/>
  <c r="CX31" i="38"/>
  <c r="BN13" i="38"/>
  <c r="CF13" i="38"/>
  <c r="CX15" i="38"/>
  <c r="L26" i="38"/>
  <c r="BN11" i="38"/>
  <c r="CF34" i="38"/>
  <c r="L30" i="38"/>
  <c r="CF27" i="38"/>
  <c r="C14" i="38"/>
  <c r="CF33" i="38"/>
  <c r="CO14" i="38"/>
  <c r="AV18" i="38"/>
  <c r="DG19" i="38"/>
  <c r="DG25" i="38"/>
  <c r="U22" i="38"/>
  <c r="DP9" i="38"/>
  <c r="BW13" i="38"/>
  <c r="CO35" i="38"/>
  <c r="BN6" i="38"/>
  <c r="C26" i="38"/>
  <c r="DG22" i="38"/>
  <c r="CX6" i="38"/>
  <c r="BW32" i="38"/>
  <c r="BN18" i="38"/>
  <c r="DP22" i="38"/>
  <c r="AD10" i="38"/>
  <c r="DG20" i="38"/>
  <c r="DP29" i="38"/>
  <c r="AC103" i="4"/>
  <c r="AC137" i="4" s="1"/>
  <c r="B29" i="33" s="1"/>
  <c r="CD16" i="38" s="1"/>
  <c r="F107" i="4"/>
  <c r="F141" i="4" s="1"/>
  <c r="U103" i="4"/>
  <c r="U137" i="4" s="1"/>
  <c r="C29" i="30" s="1"/>
  <c r="BD16" i="38" s="1"/>
  <c r="AD111" i="4"/>
  <c r="AD145" i="4" s="1"/>
  <c r="C47" i="33" s="1"/>
  <c r="CE24" i="38" s="1"/>
  <c r="L115" i="4"/>
  <c r="L149" i="4" s="1"/>
  <c r="AJ111" i="4"/>
  <c r="AJ145" i="4" s="1"/>
  <c r="C47" i="35" s="1"/>
  <c r="CW24" i="38" s="1"/>
  <c r="CX24" i="38" s="1"/>
  <c r="Q115" i="4"/>
  <c r="Q149" i="4" s="1"/>
  <c r="AF91" i="4"/>
  <c r="AF125" i="4" s="1"/>
  <c r="B2" i="34" s="1"/>
  <c r="CM4" i="38" s="1"/>
  <c r="AG115" i="4"/>
  <c r="AG149" i="4" s="1"/>
  <c r="C56" i="34" s="1"/>
  <c r="CN28" i="38" s="1"/>
  <c r="CO28" i="38" s="1"/>
  <c r="AA111" i="4"/>
  <c r="AA145" i="4" s="1"/>
  <c r="C47" i="32" s="1"/>
  <c r="BV24" i="38" s="1"/>
  <c r="BW24" i="38" s="1"/>
  <c r="O103" i="4"/>
  <c r="O137" i="4" s="1"/>
  <c r="Z107" i="4"/>
  <c r="Z141" i="4" s="1"/>
  <c r="B38" i="32" s="1"/>
  <c r="BU20" i="38" s="1"/>
  <c r="BW20" i="38" s="1"/>
  <c r="I119" i="4"/>
  <c r="I153" i="4" s="1"/>
  <c r="R107" i="4"/>
  <c r="R141" i="4" s="1"/>
  <c r="C115" i="4"/>
  <c r="C149" i="4" s="1"/>
  <c r="C56" i="3" s="1"/>
  <c r="B28" i="38" s="1"/>
  <c r="U95" i="4"/>
  <c r="U129" i="4" s="1"/>
  <c r="C11" i="30" s="1"/>
  <c r="BD8" i="38" s="1"/>
  <c r="BE8" i="38" s="1"/>
  <c r="X99" i="4"/>
  <c r="X133" i="4" s="1"/>
  <c r="C20" i="31" s="1"/>
  <c r="BM12" i="38" s="1"/>
  <c r="AJ103" i="4"/>
  <c r="AJ137" i="4" s="1"/>
  <c r="C29" i="35" s="1"/>
  <c r="CW16" i="38" s="1"/>
  <c r="CX16" i="38" s="1"/>
  <c r="AJ119" i="4"/>
  <c r="AJ153" i="4" s="1"/>
  <c r="C65" i="35" s="1"/>
  <c r="CW32" i="38" s="1"/>
  <c r="CX32" i="38" s="1"/>
  <c r="O107" i="4"/>
  <c r="O141" i="4" s="1"/>
  <c r="F103" i="4"/>
  <c r="F137" i="4" s="1"/>
  <c r="AP91" i="4"/>
  <c r="AP125" i="4" s="1"/>
  <c r="C2" i="37" s="1"/>
  <c r="DO4" i="38" s="1"/>
  <c r="DP4" i="38" s="1"/>
  <c r="AD95" i="4"/>
  <c r="AD129" i="4" s="1"/>
  <c r="C11" i="33" s="1"/>
  <c r="CE8" i="38" s="1"/>
  <c r="CF8" i="38" s="1"/>
  <c r="AA99" i="4"/>
  <c r="AA133" i="4" s="1"/>
  <c r="C20" i="32" s="1"/>
  <c r="BV12" i="38" s="1"/>
  <c r="BW12" i="38" s="1"/>
  <c r="AG119" i="4"/>
  <c r="AG153" i="4" s="1"/>
  <c r="C65" i="34" s="1"/>
  <c r="CN32" i="38" s="1"/>
  <c r="CO32" i="38" s="1"/>
  <c r="K91" i="4"/>
  <c r="K125" i="4" s="1"/>
  <c r="N119" i="4"/>
  <c r="N153" i="4" s="1"/>
  <c r="H111" i="4"/>
  <c r="H145" i="4" s="1"/>
  <c r="L107" i="4"/>
  <c r="L141" i="4" s="1"/>
  <c r="C119" i="4"/>
  <c r="C153" i="4" s="1"/>
  <c r="C65" i="3" s="1"/>
  <c r="B32" i="38" s="1"/>
  <c r="AJ99" i="4"/>
  <c r="AJ133" i="4" s="1"/>
  <c r="C20" i="35" s="1"/>
  <c r="CW12" i="38" s="1"/>
  <c r="CX12" i="38" s="1"/>
  <c r="AG111" i="4"/>
  <c r="AG145" i="4" s="1"/>
  <c r="C47" i="34" s="1"/>
  <c r="CN24" i="38" s="1"/>
  <c r="CO24" i="38" s="1"/>
  <c r="AM91" i="4"/>
  <c r="AM125" i="4" s="1"/>
  <c r="C2" i="36" s="1"/>
  <c r="DF4" i="38" s="1"/>
  <c r="DG4" i="38" s="1"/>
  <c r="AI115" i="4"/>
  <c r="AI149" i="4" s="1"/>
  <c r="B56" i="35" s="1"/>
  <c r="CV28" i="38" s="1"/>
  <c r="CX28" i="38" s="1"/>
  <c r="AL119" i="4"/>
  <c r="AL153" i="4" s="1"/>
  <c r="B65" i="36" s="1"/>
  <c r="DE32" i="38" s="1"/>
  <c r="DG32" i="38" s="1"/>
  <c r="U119" i="4"/>
  <c r="U153" i="4" s="1"/>
  <c r="C65" i="30" s="1"/>
  <c r="BD32" i="38" s="1"/>
  <c r="K95" i="4"/>
  <c r="K129" i="4" s="1"/>
  <c r="AM103" i="4"/>
  <c r="AM137" i="4" s="1"/>
  <c r="C29" i="36" s="1"/>
  <c r="DF16" i="38" s="1"/>
  <c r="DG16" i="38" s="1"/>
  <c r="AP111" i="4"/>
  <c r="AP145" i="4" s="1"/>
  <c r="C47" i="37" s="1"/>
  <c r="DO24" i="38" s="1"/>
  <c r="DP24" i="38" s="1"/>
  <c r="X111" i="4"/>
  <c r="X145" i="4" s="1"/>
  <c r="C47" i="31" s="1"/>
  <c r="BM24" i="38" s="1"/>
  <c r="BN24" i="38" s="1"/>
  <c r="AG107" i="4"/>
  <c r="AG141" i="4" s="1"/>
  <c r="C38" i="34" s="1"/>
  <c r="CN20" i="38" s="1"/>
  <c r="CO20" i="38" s="1"/>
  <c r="R119" i="4"/>
  <c r="R153" i="4" s="1"/>
  <c r="F119" i="4"/>
  <c r="F153" i="4" s="1"/>
  <c r="L119" i="4"/>
  <c r="L153" i="4" s="1"/>
  <c r="E111" i="4"/>
  <c r="E145" i="4" s="1"/>
  <c r="C91" i="4"/>
  <c r="C125" i="4" s="1"/>
  <c r="C2" i="3" s="1"/>
  <c r="B4" i="38" s="1"/>
  <c r="C4" i="38" s="1"/>
  <c r="F91" i="4"/>
  <c r="F125" i="4" s="1"/>
  <c r="C2" i="16" s="1"/>
  <c r="K4" i="38" s="1"/>
  <c r="H99" i="4"/>
  <c r="H133" i="4" s="1"/>
  <c r="B20" i="17" s="1"/>
  <c r="S12" i="38" s="1"/>
  <c r="AL95" i="4"/>
  <c r="AL129" i="4" s="1"/>
  <c r="B11" i="36" s="1"/>
  <c r="DE8" i="38" s="1"/>
  <c r="DG8" i="38" s="1"/>
  <c r="AC107" i="4"/>
  <c r="AC141" i="4" s="1"/>
  <c r="B38" i="33" s="1"/>
  <c r="CD20" i="38" s="1"/>
  <c r="W107" i="4"/>
  <c r="W141" i="4" s="1"/>
  <c r="B38" i="31" s="1"/>
  <c r="BL20" i="38" s="1"/>
  <c r="AI107" i="4"/>
  <c r="AI141" i="4" s="1"/>
  <c r="B38" i="35" s="1"/>
  <c r="CV20" i="38" s="1"/>
  <c r="CX20" i="38" s="1"/>
  <c r="AO119" i="4"/>
  <c r="AO153" i="4" s="1"/>
  <c r="B65" i="37" s="1"/>
  <c r="DN32" i="38" s="1"/>
  <c r="DP32" i="38" s="1"/>
  <c r="E99" i="4"/>
  <c r="E133" i="4" s="1"/>
  <c r="B20" i="16" s="1"/>
  <c r="J12" i="38" s="1"/>
  <c r="X115" i="4"/>
  <c r="X149" i="4" s="1"/>
  <c r="C56" i="31" s="1"/>
  <c r="BM28" i="38" s="1"/>
  <c r="BN28" i="38" s="1"/>
  <c r="AP103" i="4"/>
  <c r="AP137" i="4" s="1"/>
  <c r="C29" i="37" s="1"/>
  <c r="DO16" i="38" s="1"/>
  <c r="DP16" i="38" s="1"/>
  <c r="L103" i="4"/>
  <c r="L137" i="4" s="1"/>
  <c r="I115" i="4"/>
  <c r="I149" i="4" s="1"/>
  <c r="R111" i="4"/>
  <c r="R145" i="4" s="1"/>
  <c r="I107" i="4"/>
  <c r="I141" i="4" s="1"/>
  <c r="Q91" i="4"/>
  <c r="Q125" i="4" s="1"/>
  <c r="T115" i="4"/>
  <c r="T149" i="4" s="1"/>
  <c r="B56" i="30" s="1"/>
  <c r="BC28" i="38" s="1"/>
  <c r="AA91" i="4"/>
  <c r="AA125" i="4" s="1"/>
  <c r="C2" i="32" s="1"/>
  <c r="BV4" i="38" s="1"/>
  <c r="BW4" i="38" s="1"/>
  <c r="AP115" i="4"/>
  <c r="AP149" i="4" s="1"/>
  <c r="C56" i="37" s="1"/>
  <c r="DO28" i="38" s="1"/>
  <c r="DP28" i="38" s="1"/>
  <c r="AO107" i="4"/>
  <c r="AO141" i="4" s="1"/>
  <c r="B38" i="37" s="1"/>
  <c r="DN20" i="38" s="1"/>
  <c r="DP20" i="38" s="1"/>
  <c r="AA115" i="4"/>
  <c r="AA149" i="4" s="1"/>
  <c r="C56" i="32" s="1"/>
  <c r="BV28" i="38" s="1"/>
  <c r="BW28" i="38" s="1"/>
  <c r="AM115" i="4"/>
  <c r="AM149" i="4" s="1"/>
  <c r="C56" i="36" s="1"/>
  <c r="DF28" i="38" s="1"/>
  <c r="DG28" i="38" s="1"/>
  <c r="T111" i="4"/>
  <c r="T145" i="4" s="1"/>
  <c r="B47" i="30" s="1"/>
  <c r="BC24" i="38" s="1"/>
  <c r="Q107" i="4"/>
  <c r="Q141" i="4" s="1"/>
  <c r="B107" i="4"/>
  <c r="B141" i="4" s="1"/>
  <c r="B38" i="3" s="1"/>
  <c r="A20" i="38" s="1"/>
  <c r="AC111" i="4"/>
  <c r="AC145" i="4" s="1"/>
  <c r="B47" i="33" s="1"/>
  <c r="CD24" i="38" s="1"/>
  <c r="Z103" i="4"/>
  <c r="Z137" i="4" s="1"/>
  <c r="B29" i="32" s="1"/>
  <c r="BU16" i="38" s="1"/>
  <c r="AJ95" i="4"/>
  <c r="AJ129" i="4" s="1"/>
  <c r="C11" i="35" s="1"/>
  <c r="CW8" i="38" s="1"/>
  <c r="U99" i="4"/>
  <c r="U133" i="4" s="1"/>
  <c r="C20" i="30" s="1"/>
  <c r="BD12" i="38" s="1"/>
  <c r="E91" i="4"/>
  <c r="E125" i="4" s="1"/>
  <c r="B2" i="16" s="1"/>
  <c r="J4" i="38" s="1"/>
  <c r="AI95" i="4"/>
  <c r="AI129" i="4" s="1"/>
  <c r="B11" i="35" s="1"/>
  <c r="CV8" i="38" s="1"/>
  <c r="W103" i="4"/>
  <c r="W137" i="4" s="1"/>
  <c r="B29" i="31" s="1"/>
  <c r="BL16" i="38" s="1"/>
  <c r="BN16" i="38" s="1"/>
  <c r="Z95" i="4"/>
  <c r="Z129" i="4" s="1"/>
  <c r="B11" i="32" s="1"/>
  <c r="BU8" i="38" s="1"/>
  <c r="G16" i="3"/>
  <c r="G7" i="3"/>
  <c r="R91" i="4"/>
  <c r="R125" i="4" s="1"/>
  <c r="F99" i="4"/>
  <c r="F133" i="4" s="1"/>
  <c r="C20" i="16" s="1"/>
  <c r="K12" i="38" s="1"/>
  <c r="X95" i="4"/>
  <c r="X129" i="4" s="1"/>
  <c r="C11" i="31" s="1"/>
  <c r="BM8" i="38" s="1"/>
  <c r="L95" i="4"/>
  <c r="L129" i="4" s="1"/>
  <c r="C11" i="18" s="1"/>
  <c r="AC8" i="38" s="1"/>
  <c r="I99" i="4"/>
  <c r="I133" i="4" s="1"/>
  <c r="C20" i="17" s="1"/>
  <c r="T12" i="38" s="1"/>
  <c r="AD103" i="4"/>
  <c r="AD137" i="4" s="1"/>
  <c r="C29" i="33" s="1"/>
  <c r="CE16" i="38" s="1"/>
  <c r="AJ91" i="4"/>
  <c r="AJ125" i="4" s="1"/>
  <c r="C2" i="35" s="1"/>
  <c r="CW4" i="38" s="1"/>
  <c r="CX4" i="38" s="1"/>
  <c r="AA103" i="4"/>
  <c r="AA137" i="4" s="1"/>
  <c r="C29" i="32" s="1"/>
  <c r="BV16" i="38" s="1"/>
  <c r="C103" i="4"/>
  <c r="C137" i="4" s="1"/>
  <c r="C29" i="3" s="1"/>
  <c r="B16" i="38" s="1"/>
  <c r="L91" i="4"/>
  <c r="L125" i="4" s="1"/>
  <c r="AD91" i="4"/>
  <c r="AD125" i="4" s="1"/>
  <c r="C2" i="33" s="1"/>
  <c r="CE4" i="38" s="1"/>
  <c r="CF4" i="38" s="1"/>
  <c r="O95" i="4"/>
  <c r="O129" i="4" s="1"/>
  <c r="R99" i="4"/>
  <c r="R133" i="4" s="1"/>
  <c r="AG95" i="4"/>
  <c r="AG129" i="4" s="1"/>
  <c r="C11" i="34" s="1"/>
  <c r="CN8" i="38" s="1"/>
  <c r="CO8" i="38" s="1"/>
  <c r="I103" i="4"/>
  <c r="I137" i="4" s="1"/>
  <c r="O91" i="4"/>
  <c r="O125" i="4" s="1"/>
  <c r="AA95" i="4"/>
  <c r="AA129" i="4" s="1"/>
  <c r="C11" i="32" s="1"/>
  <c r="BV8" i="38" s="1"/>
  <c r="L99" i="4"/>
  <c r="L133" i="4" s="1"/>
  <c r="C20" i="18" s="1"/>
  <c r="AC12" i="38" s="1"/>
  <c r="C99" i="4"/>
  <c r="C133" i="4" s="1"/>
  <c r="C20" i="3" s="1"/>
  <c r="B12" i="38" s="1"/>
  <c r="I95" i="4"/>
  <c r="I129" i="4" s="1"/>
  <c r="X91" i="4"/>
  <c r="X125" i="4" s="1"/>
  <c r="C2" i="31" s="1"/>
  <c r="BM4" i="38" s="1"/>
  <c r="BN4" i="38" s="1"/>
  <c r="AG91" i="4"/>
  <c r="AG125" i="4" s="1"/>
  <c r="C2" i="34" s="1"/>
  <c r="CN4" i="38" s="1"/>
  <c r="AD99" i="4"/>
  <c r="AD133" i="4" s="1"/>
  <c r="C20" i="33" s="1"/>
  <c r="CE12" i="38" s="1"/>
  <c r="CF12" i="38" s="1"/>
  <c r="B95" i="4"/>
  <c r="B129" i="4" s="1"/>
  <c r="B11" i="3" s="1"/>
  <c r="A8" i="38" s="1"/>
  <c r="C8" i="38" s="1"/>
  <c r="H95" i="4"/>
  <c r="H129" i="4" s="1"/>
  <c r="B11" i="17" s="1"/>
  <c r="S8" i="38" s="1"/>
  <c r="N95" i="4"/>
  <c r="N129" i="4" s="1"/>
  <c r="B11" i="19" s="1"/>
  <c r="AK8" i="38" s="1"/>
  <c r="I91" i="4"/>
  <c r="I125" i="4" s="1"/>
  <c r="R95" i="4"/>
  <c r="R129" i="4" s="1"/>
  <c r="F95" i="4"/>
  <c r="F129" i="4" s="1"/>
  <c r="D20" i="17"/>
  <c r="O20" i="17" s="1"/>
  <c r="C5" i="16"/>
  <c r="K7" i="38" s="1"/>
  <c r="L7" i="38" s="1"/>
  <c r="C12" i="17"/>
  <c r="T9" i="38" s="1"/>
  <c r="C21" i="18"/>
  <c r="AC13" i="38" s="1"/>
  <c r="AD13" i="38" s="1"/>
  <c r="D21" i="18"/>
  <c r="B23" i="18"/>
  <c r="AB15" i="38" s="1"/>
  <c r="AD15" i="38" s="1"/>
  <c r="D12" i="16"/>
  <c r="O12" i="16" s="1"/>
  <c r="D2" i="16"/>
  <c r="O2" i="16" s="1"/>
  <c r="C14" i="17"/>
  <c r="T11" i="38" s="1"/>
  <c r="D20" i="18"/>
  <c r="D20" i="19"/>
  <c r="C23" i="19"/>
  <c r="AL15" i="38" s="1"/>
  <c r="AM15" i="38" s="1"/>
  <c r="C23" i="17"/>
  <c r="T15" i="38" s="1"/>
  <c r="B23" i="17"/>
  <c r="S15" i="38" s="1"/>
  <c r="D11" i="18"/>
  <c r="B20" i="18"/>
  <c r="AB12" i="38" s="1"/>
  <c r="C21" i="19"/>
  <c r="AL13" i="38" s="1"/>
  <c r="B12" i="13"/>
  <c r="D11" i="19"/>
  <c r="D20" i="16"/>
  <c r="O20" i="16" s="1"/>
  <c r="B21" i="19"/>
  <c r="AK13" i="38" s="1"/>
  <c r="B21" i="17"/>
  <c r="S13" i="38" s="1"/>
  <c r="U13" i="38" s="1"/>
  <c r="D23" i="16"/>
  <c r="C11" i="15"/>
  <c r="D11" i="15" s="1"/>
  <c r="E11" i="15" s="1"/>
  <c r="F11" i="15" s="1"/>
  <c r="C7" i="15"/>
  <c r="D7" i="15" s="1"/>
  <c r="E7" i="15" s="1"/>
  <c r="F7" i="15" s="1"/>
  <c r="N125" i="4"/>
  <c r="D142" i="4"/>
  <c r="D39" i="3" s="1"/>
  <c r="O154" i="4"/>
  <c r="I138" i="4"/>
  <c r="J145" i="4"/>
  <c r="J148" i="4"/>
  <c r="I126" i="4"/>
  <c r="J126" i="4"/>
  <c r="V144" i="4"/>
  <c r="D41" i="30" s="1"/>
  <c r="O41" i="30" s="1"/>
  <c r="U144" i="4"/>
  <c r="C41" i="30" s="1"/>
  <c r="BD23" i="38" s="1"/>
  <c r="N140" i="4"/>
  <c r="O138" i="4"/>
  <c r="V145" i="4"/>
  <c r="D47" i="30" s="1"/>
  <c r="V148" i="4"/>
  <c r="D50" i="30" s="1"/>
  <c r="T126" i="4"/>
  <c r="B3" i="30" s="1"/>
  <c r="BC5" i="38" s="1"/>
  <c r="T125" i="4"/>
  <c r="B2" i="30" s="1"/>
  <c r="BC4" i="38" s="1"/>
  <c r="L140" i="4"/>
  <c r="M138" i="4"/>
  <c r="J156" i="4"/>
  <c r="I156" i="4"/>
  <c r="I154" i="4"/>
  <c r="K126" i="4"/>
  <c r="S141" i="4"/>
  <c r="K144" i="4"/>
  <c r="G153" i="4"/>
  <c r="G156" i="4"/>
  <c r="K153" i="4"/>
  <c r="M156" i="4"/>
  <c r="N144" i="4"/>
  <c r="P142" i="4"/>
  <c r="P141" i="4"/>
  <c r="S148" i="4"/>
  <c r="R148" i="4"/>
  <c r="E148" i="4"/>
  <c r="F146" i="4"/>
  <c r="H144" i="4"/>
  <c r="I144" i="4"/>
  <c r="E140" i="4"/>
  <c r="G137" i="4"/>
  <c r="C128" i="4"/>
  <c r="C5" i="3" s="1"/>
  <c r="B7" i="38" s="1"/>
  <c r="B145" i="4"/>
  <c r="B47" i="3" s="1"/>
  <c r="A24" i="38" s="1"/>
  <c r="K145" i="4"/>
  <c r="E141" i="4"/>
  <c r="E142" i="4"/>
  <c r="O148" i="4"/>
  <c r="P146" i="4"/>
  <c r="Q132" i="4"/>
  <c r="D129" i="4"/>
  <c r="D11" i="3" s="1"/>
  <c r="E132" i="4"/>
  <c r="F126" i="4"/>
  <c r="J129" i="4"/>
  <c r="G129" i="4"/>
  <c r="P125" i="4"/>
  <c r="N126" i="4"/>
  <c r="C144" i="4"/>
  <c r="C41" i="3" s="1"/>
  <c r="B23" i="38" s="1"/>
  <c r="D141" i="4"/>
  <c r="D38" i="3" s="1"/>
  <c r="O156" i="4"/>
  <c r="P156" i="4"/>
  <c r="J138" i="4"/>
  <c r="J140" i="4"/>
  <c r="I148" i="4"/>
  <c r="I145" i="4"/>
  <c r="J146" i="4"/>
  <c r="I128" i="4"/>
  <c r="T141" i="4"/>
  <c r="B38" i="30" s="1"/>
  <c r="BC20" i="38" s="1"/>
  <c r="P138" i="4"/>
  <c r="P140" i="4"/>
  <c r="U148" i="4"/>
  <c r="C50" i="30" s="1"/>
  <c r="BD27" i="38" s="1"/>
  <c r="U145" i="4"/>
  <c r="C47" i="30" s="1"/>
  <c r="BD24" i="38" s="1"/>
  <c r="V126" i="4"/>
  <c r="D3" i="30" s="1"/>
  <c r="V128" i="4"/>
  <c r="D5" i="30" s="1"/>
  <c r="K140" i="4"/>
  <c r="K138" i="4"/>
  <c r="H154" i="4"/>
  <c r="H153" i="4"/>
  <c r="L126" i="4"/>
  <c r="R144" i="4"/>
  <c r="Q144" i="4"/>
  <c r="M142" i="4"/>
  <c r="L142" i="4"/>
  <c r="F156" i="4"/>
  <c r="G154" i="4"/>
  <c r="M154" i="4"/>
  <c r="N142" i="4"/>
  <c r="O144" i="4"/>
  <c r="Q148" i="4"/>
  <c r="R146" i="4"/>
  <c r="G146" i="4"/>
  <c r="G148" i="4"/>
  <c r="J144" i="4"/>
  <c r="H142" i="4"/>
  <c r="F138" i="4"/>
  <c r="F140" i="4"/>
  <c r="D125" i="4"/>
  <c r="D2" i="3" s="1"/>
  <c r="O2" i="3" s="1"/>
  <c r="C148" i="4"/>
  <c r="C50" i="3" s="1"/>
  <c r="B27" i="38" s="1"/>
  <c r="D145" i="4"/>
  <c r="D47" i="3" s="1"/>
  <c r="O47" i="3" s="1"/>
  <c r="M146" i="4"/>
  <c r="K148" i="4"/>
  <c r="G142" i="4"/>
  <c r="F142" i="4"/>
  <c r="G144" i="4"/>
  <c r="S126" i="4"/>
  <c r="R128" i="4"/>
  <c r="N148" i="4"/>
  <c r="N146" i="4"/>
  <c r="D132" i="4"/>
  <c r="D14" i="3" s="1"/>
  <c r="O14" i="3" s="1"/>
  <c r="R132" i="4"/>
  <c r="C130" i="4"/>
  <c r="C12" i="3" s="1"/>
  <c r="B9" i="38" s="1"/>
  <c r="Q130" i="4"/>
  <c r="G128" i="4"/>
  <c r="R130" i="4"/>
  <c r="K130" i="4"/>
  <c r="B130" i="4"/>
  <c r="B12" i="3" s="1"/>
  <c r="A9" i="38" s="1"/>
  <c r="O128" i="4"/>
  <c r="N154" i="4"/>
  <c r="P153" i="4"/>
  <c r="H138" i="4"/>
  <c r="P126" i="4"/>
  <c r="O126" i="4"/>
  <c r="P128" i="4"/>
  <c r="D144" i="4"/>
  <c r="B144" i="4"/>
  <c r="B41" i="3" s="1"/>
  <c r="A23" i="38" s="1"/>
  <c r="O153" i="4"/>
  <c r="H137" i="4"/>
  <c r="J137" i="4"/>
  <c r="I146" i="4"/>
  <c r="H148" i="4"/>
  <c r="H126" i="4"/>
  <c r="J125" i="4"/>
  <c r="T144" i="4"/>
  <c r="B41" i="30" s="1"/>
  <c r="BC23" i="38" s="1"/>
  <c r="V142" i="4"/>
  <c r="D39" i="30" s="1"/>
  <c r="O39" i="30" s="1"/>
  <c r="P39" i="30" s="1"/>
  <c r="Q39" i="30" s="1"/>
  <c r="N138" i="4"/>
  <c r="P137" i="4"/>
  <c r="T148" i="4"/>
  <c r="B50" i="30" s="1"/>
  <c r="BC27" i="38" s="1"/>
  <c r="V146" i="4"/>
  <c r="D48" i="30" s="1"/>
  <c r="U126" i="4"/>
  <c r="C3" i="30" s="1"/>
  <c r="BD5" i="38" s="1"/>
  <c r="T128" i="4"/>
  <c r="B5" i="30" s="1"/>
  <c r="BC7" i="38" s="1"/>
  <c r="L138" i="4"/>
  <c r="K137" i="4"/>
  <c r="J154" i="4"/>
  <c r="M125" i="4"/>
  <c r="M128" i="4"/>
  <c r="L128" i="4"/>
  <c r="Q142" i="4"/>
  <c r="K142" i="4"/>
  <c r="M141" i="4"/>
  <c r="M144" i="4"/>
  <c r="E156" i="4"/>
  <c r="E154" i="4"/>
  <c r="K156" i="4"/>
  <c r="K154" i="4"/>
  <c r="P144" i="4"/>
  <c r="N141" i="4"/>
  <c r="S146" i="4"/>
  <c r="E146" i="4"/>
  <c r="G145" i="4"/>
  <c r="I142" i="4"/>
  <c r="G140" i="4"/>
  <c r="G138" i="4"/>
  <c r="D128" i="4"/>
  <c r="D5" i="3" s="1"/>
  <c r="O5" i="3" s="1"/>
  <c r="P5" i="3" s="1"/>
  <c r="Q5" i="3" s="1"/>
  <c r="C126" i="4"/>
  <c r="C3" i="3" s="1"/>
  <c r="B5" i="38" s="1"/>
  <c r="C5" i="38" s="1"/>
  <c r="B146" i="4"/>
  <c r="B48" i="3" s="1"/>
  <c r="A25" i="38" s="1"/>
  <c r="D148" i="4"/>
  <c r="K146" i="4"/>
  <c r="M145" i="4"/>
  <c r="L146" i="4"/>
  <c r="G141" i="4"/>
  <c r="S125" i="4"/>
  <c r="O146" i="4"/>
  <c r="N145" i="4"/>
  <c r="M153" i="4"/>
  <c r="L132" i="4"/>
  <c r="P132" i="4"/>
  <c r="H130" i="4"/>
  <c r="Q126" i="4"/>
  <c r="N128" i="4"/>
  <c r="C142" i="4"/>
  <c r="C39" i="3" s="1"/>
  <c r="B21" i="38" s="1"/>
  <c r="B142" i="4"/>
  <c r="B39" i="3" s="1"/>
  <c r="A21" i="38" s="1"/>
  <c r="P154" i="4"/>
  <c r="N156" i="4"/>
  <c r="H140" i="4"/>
  <c r="I140" i="4"/>
  <c r="H146" i="4"/>
  <c r="H128" i="4"/>
  <c r="H125" i="4"/>
  <c r="U142" i="4"/>
  <c r="C39" i="30" s="1"/>
  <c r="BD21" i="38" s="1"/>
  <c r="T142" i="4"/>
  <c r="B39" i="30" s="1"/>
  <c r="BC21" i="38" s="1"/>
  <c r="V141" i="4"/>
  <c r="D38" i="30" s="1"/>
  <c r="O38" i="30" s="1"/>
  <c r="O140" i="4"/>
  <c r="U146" i="4"/>
  <c r="C48" i="30" s="1"/>
  <c r="BD25" i="38" s="1"/>
  <c r="T146" i="4"/>
  <c r="B48" i="30" s="1"/>
  <c r="BC25" i="38" s="1"/>
  <c r="U128" i="4"/>
  <c r="C5" i="30" s="1"/>
  <c r="BD7" i="38" s="1"/>
  <c r="V125" i="4"/>
  <c r="D2" i="30" s="1"/>
  <c r="M137" i="4"/>
  <c r="M140" i="4"/>
  <c r="H156" i="4"/>
  <c r="J153" i="4"/>
  <c r="K128" i="4"/>
  <c r="M126" i="4"/>
  <c r="S142" i="4"/>
  <c r="R142" i="4"/>
  <c r="S144" i="4"/>
  <c r="L144" i="4"/>
  <c r="F154" i="4"/>
  <c r="E153" i="4"/>
  <c r="L154" i="4"/>
  <c r="L156" i="4"/>
  <c r="O142" i="4"/>
  <c r="Q146" i="4"/>
  <c r="S145" i="4"/>
  <c r="F145" i="4"/>
  <c r="F148" i="4"/>
  <c r="H141" i="4"/>
  <c r="J142" i="4"/>
  <c r="J141" i="4"/>
  <c r="E138" i="4"/>
  <c r="B128" i="4"/>
  <c r="B5" i="3" s="1"/>
  <c r="A7" i="38" s="1"/>
  <c r="D126" i="4"/>
  <c r="D3" i="3" s="1"/>
  <c r="O3" i="3" s="1"/>
  <c r="B148" i="4"/>
  <c r="B50" i="3" s="1"/>
  <c r="A27" i="38" s="1"/>
  <c r="C146" i="4"/>
  <c r="C48" i="3" s="1"/>
  <c r="B25" i="38" s="1"/>
  <c r="D146" i="4"/>
  <c r="D48" i="3" s="1"/>
  <c r="L148" i="4"/>
  <c r="M148" i="4"/>
  <c r="F144" i="4"/>
  <c r="E144" i="4"/>
  <c r="S128" i="4"/>
  <c r="R126" i="4"/>
  <c r="P145" i="4"/>
  <c r="P148" i="4"/>
  <c r="H132" i="4"/>
  <c r="K132" i="4"/>
  <c r="F132" i="4"/>
  <c r="O132" i="4"/>
  <c r="S129" i="4"/>
  <c r="E130" i="4"/>
  <c r="P150" i="4"/>
  <c r="O150" i="4"/>
  <c r="E152" i="4"/>
  <c r="G150" i="4"/>
  <c r="G149" i="4"/>
  <c r="M152" i="4"/>
  <c r="L152" i="4"/>
  <c r="J149" i="4"/>
  <c r="N150" i="4"/>
  <c r="P149" i="4"/>
  <c r="P152" i="4"/>
  <c r="E150" i="4"/>
  <c r="F152" i="4"/>
  <c r="K149" i="4"/>
  <c r="I152" i="4"/>
  <c r="J150" i="4"/>
  <c r="O152" i="4"/>
  <c r="G152" i="4"/>
  <c r="E149" i="4"/>
  <c r="K152" i="4"/>
  <c r="M150" i="4"/>
  <c r="H150" i="4"/>
  <c r="I150" i="4"/>
  <c r="N149" i="4"/>
  <c r="N152" i="4"/>
  <c r="F150" i="4"/>
  <c r="L150" i="4"/>
  <c r="K150" i="4"/>
  <c r="M149" i="4"/>
  <c r="H152" i="4"/>
  <c r="H149" i="4"/>
  <c r="J152" i="4"/>
  <c r="V129" i="4"/>
  <c r="D11" i="30" s="1"/>
  <c r="D153" i="4"/>
  <c r="D65" i="3" s="1"/>
  <c r="B156" i="4"/>
  <c r="B68" i="3" s="1"/>
  <c r="A35" i="38" s="1"/>
  <c r="D154" i="4"/>
  <c r="D66" i="3" s="1"/>
  <c r="D156" i="4"/>
  <c r="D68" i="3" s="1"/>
  <c r="C154" i="4"/>
  <c r="C66" i="3" s="1"/>
  <c r="B33" i="38" s="1"/>
  <c r="C156" i="4"/>
  <c r="C68" i="3" s="1"/>
  <c r="B35" i="38" s="1"/>
  <c r="B154" i="4"/>
  <c r="B66" i="3" s="1"/>
  <c r="A33" i="38" s="1"/>
  <c r="B153" i="4"/>
  <c r="B65" i="3" s="1"/>
  <c r="A32" i="38" s="1"/>
  <c r="C150" i="4"/>
  <c r="C57" i="3" s="1"/>
  <c r="B29" i="38" s="1"/>
  <c r="B149" i="4"/>
  <c r="B56" i="3" s="1"/>
  <c r="A28" i="38" s="1"/>
  <c r="B152" i="4"/>
  <c r="B59" i="3" s="1"/>
  <c r="A31" i="38" s="1"/>
  <c r="B150" i="4"/>
  <c r="B57" i="3" s="1"/>
  <c r="A29" i="38" s="1"/>
  <c r="D149" i="4"/>
  <c r="D56" i="3" s="1"/>
  <c r="D150" i="4"/>
  <c r="D57" i="3" s="1"/>
  <c r="C152" i="4"/>
  <c r="C59" i="3" s="1"/>
  <c r="B31" i="38" s="1"/>
  <c r="D152" i="4"/>
  <c r="D59" i="3" s="1"/>
  <c r="D137" i="4"/>
  <c r="D29" i="3" s="1"/>
  <c r="B137" i="4"/>
  <c r="B29" i="3" s="1"/>
  <c r="A16" i="38" s="1"/>
  <c r="B140" i="4"/>
  <c r="B32" i="3" s="1"/>
  <c r="A19" i="38" s="1"/>
  <c r="C140" i="4"/>
  <c r="C32" i="3" s="1"/>
  <c r="B19" i="38" s="1"/>
  <c r="C138" i="4"/>
  <c r="C30" i="3" s="1"/>
  <c r="B17" i="38" s="1"/>
  <c r="D140" i="4"/>
  <c r="D32" i="3" s="1"/>
  <c r="D138" i="4"/>
  <c r="D30" i="3" s="1"/>
  <c r="B138" i="4"/>
  <c r="B30" i="3" s="1"/>
  <c r="A17" i="38" s="1"/>
  <c r="D134" i="4"/>
  <c r="D21" i="3" s="1"/>
  <c r="D133" i="4"/>
  <c r="D20" i="3" s="1"/>
  <c r="C136" i="4"/>
  <c r="C23" i="3" s="1"/>
  <c r="B15" i="38" s="1"/>
  <c r="D136" i="4"/>
  <c r="D23" i="3" s="1"/>
  <c r="B136" i="4"/>
  <c r="B23" i="3" s="1"/>
  <c r="A15" i="38" s="1"/>
  <c r="B134" i="4"/>
  <c r="B21" i="3" s="1"/>
  <c r="A13" i="38" s="1"/>
  <c r="C134" i="4"/>
  <c r="C21" i="3" s="1"/>
  <c r="B13" i="38" s="1"/>
  <c r="V154" i="4"/>
  <c r="D66" i="30" s="1"/>
  <c r="T154" i="4"/>
  <c r="B66" i="30" s="1"/>
  <c r="BC33" i="38" s="1"/>
  <c r="V153" i="4"/>
  <c r="D65" i="30" s="1"/>
  <c r="T156" i="4"/>
  <c r="B68" i="30" s="1"/>
  <c r="BC35" i="38" s="1"/>
  <c r="V156" i="4"/>
  <c r="D68" i="30" s="1"/>
  <c r="U156" i="4"/>
  <c r="C68" i="30" s="1"/>
  <c r="BD35" i="38" s="1"/>
  <c r="U154" i="4"/>
  <c r="C66" i="30" s="1"/>
  <c r="BD33" i="38" s="1"/>
  <c r="T153" i="4"/>
  <c r="B65" i="30" s="1"/>
  <c r="BC32" i="38" s="1"/>
  <c r="V150" i="4"/>
  <c r="D57" i="30" s="1"/>
  <c r="U152" i="4"/>
  <c r="C59" i="30" s="1"/>
  <c r="BD31" i="38" s="1"/>
  <c r="T152" i="4"/>
  <c r="B59" i="30" s="1"/>
  <c r="BC31" i="38" s="1"/>
  <c r="U150" i="4"/>
  <c r="C57" i="30" s="1"/>
  <c r="BD29" i="38" s="1"/>
  <c r="V149" i="4"/>
  <c r="D56" i="30" s="1"/>
  <c r="U149" i="4"/>
  <c r="C56" i="30" s="1"/>
  <c r="BD28" i="38" s="1"/>
  <c r="T150" i="4"/>
  <c r="B57" i="30" s="1"/>
  <c r="BC29" i="38" s="1"/>
  <c r="T140" i="4"/>
  <c r="B32" i="30" s="1"/>
  <c r="BC19" i="38" s="1"/>
  <c r="U138" i="4"/>
  <c r="C30" i="30" s="1"/>
  <c r="BD17" i="38" s="1"/>
  <c r="T138" i="4"/>
  <c r="B30" i="30" s="1"/>
  <c r="BC17" i="38" s="1"/>
  <c r="V137" i="4"/>
  <c r="D29" i="30" s="1"/>
  <c r="V138" i="4"/>
  <c r="D30" i="30" s="1"/>
  <c r="V140" i="4"/>
  <c r="D32" i="30" s="1"/>
  <c r="U140" i="4"/>
  <c r="C32" i="30" s="1"/>
  <c r="BD19" i="38" s="1"/>
  <c r="U136" i="4"/>
  <c r="C23" i="30" s="1"/>
  <c r="BD15" i="38" s="1"/>
  <c r="T136" i="4"/>
  <c r="B23" i="30" s="1"/>
  <c r="BC15" i="38" s="1"/>
  <c r="V134" i="4"/>
  <c r="D21" i="30" s="1"/>
  <c r="U134" i="4"/>
  <c r="C21" i="30" s="1"/>
  <c r="BD13" i="38" s="1"/>
  <c r="T133" i="4"/>
  <c r="B20" i="30" s="1"/>
  <c r="BC12" i="38" s="1"/>
  <c r="T134" i="4"/>
  <c r="B21" i="30" s="1"/>
  <c r="BC13" i="38" s="1"/>
  <c r="V133" i="4"/>
  <c r="D20" i="30" s="1"/>
  <c r="V136" i="4"/>
  <c r="D23" i="30" s="1"/>
  <c r="Q154" i="4"/>
  <c r="R154" i="4"/>
  <c r="R156" i="4"/>
  <c r="S154" i="4"/>
  <c r="Q156" i="4"/>
  <c r="Q153" i="4"/>
  <c r="S153" i="4"/>
  <c r="S156" i="4"/>
  <c r="R152" i="4"/>
  <c r="R149" i="4"/>
  <c r="Q152" i="4"/>
  <c r="S150" i="4"/>
  <c r="S152" i="4"/>
  <c r="R150" i="4"/>
  <c r="Q150" i="4"/>
  <c r="S149" i="4"/>
  <c r="R140" i="4"/>
  <c r="Q140" i="4"/>
  <c r="S137" i="4"/>
  <c r="S140" i="4"/>
  <c r="Q137" i="4"/>
  <c r="S138" i="4"/>
  <c r="R138" i="4"/>
  <c r="Q138" i="4"/>
  <c r="S134" i="4"/>
  <c r="Q134" i="4"/>
  <c r="S136" i="4"/>
  <c r="R136" i="4"/>
  <c r="Q136" i="4"/>
  <c r="R134" i="4"/>
  <c r="S133" i="4"/>
  <c r="Q133" i="4"/>
  <c r="C179" i="13"/>
  <c r="C178" i="13"/>
  <c r="C177" i="13"/>
  <c r="G68" i="13"/>
  <c r="M38" i="3"/>
  <c r="D28" i="15"/>
  <c r="E28" i="15" s="1"/>
  <c r="F28" i="15" s="1"/>
  <c r="D22" i="15"/>
  <c r="E22" i="15" s="1"/>
  <c r="F22" i="15" s="1"/>
  <c r="D16" i="15"/>
  <c r="E16" i="15" s="1"/>
  <c r="F16" i="15" s="1"/>
  <c r="D32" i="15"/>
  <c r="E32" i="15" s="1"/>
  <c r="F32" i="15" s="1"/>
  <c r="O57" i="3" s="1"/>
  <c r="D34" i="15"/>
  <c r="E34" i="15" s="1"/>
  <c r="F34" i="15" s="1"/>
  <c r="D18" i="15"/>
  <c r="E18" i="15" s="1"/>
  <c r="F18" i="15" s="1"/>
  <c r="D24" i="15"/>
  <c r="E24" i="15" s="1"/>
  <c r="F24" i="15" s="1"/>
  <c r="D20" i="15"/>
  <c r="E20" i="15" s="1"/>
  <c r="F20" i="15" s="1"/>
  <c r="D36" i="15"/>
  <c r="E36" i="15" s="1"/>
  <c r="F36" i="15" s="1"/>
  <c r="D38" i="15"/>
  <c r="E38" i="15" s="1"/>
  <c r="F38" i="15" s="1"/>
  <c r="P47" i="3" l="1"/>
  <c r="Q47" i="3" s="1"/>
  <c r="K51" i="3"/>
  <c r="J51" i="3"/>
  <c r="C167" i="13"/>
  <c r="H24" i="17"/>
  <c r="K24" i="17"/>
  <c r="P20" i="17"/>
  <c r="Q20" i="17" s="1"/>
  <c r="I24" i="17"/>
  <c r="J24" i="17"/>
  <c r="K6" i="3"/>
  <c r="P20" i="16"/>
  <c r="H24" i="16"/>
  <c r="F24" i="16"/>
  <c r="I24" i="16"/>
  <c r="J24" i="16"/>
  <c r="G24" i="16"/>
  <c r="K24" i="16"/>
  <c r="F6" i="16"/>
  <c r="G6" i="16"/>
  <c r="H6" i="16"/>
  <c r="P2" i="16"/>
  <c r="L4" i="38"/>
  <c r="Q31" i="16"/>
  <c r="CF20" i="38"/>
  <c r="P24" i="17"/>
  <c r="T20" i="17" s="1"/>
  <c r="Q21" i="17"/>
  <c r="BN12" i="38"/>
  <c r="BN8" i="38"/>
  <c r="BB68" i="38" s="1"/>
  <c r="BN20" i="38"/>
  <c r="H15" i="16"/>
  <c r="P12" i="16"/>
  <c r="Q12" i="16" s="1"/>
  <c r="P41" i="30"/>
  <c r="Q41" i="30" s="1"/>
  <c r="H42" i="30"/>
  <c r="I42" i="30"/>
  <c r="Q38" i="34"/>
  <c r="P42" i="34"/>
  <c r="T38" i="34" s="1"/>
  <c r="Q65" i="33"/>
  <c r="P69" i="33"/>
  <c r="T65" i="33" s="1"/>
  <c r="Q47" i="37"/>
  <c r="P51" i="37"/>
  <c r="T47" i="37" s="1"/>
  <c r="P6" i="32"/>
  <c r="T2" i="32" s="1"/>
  <c r="Q2" i="32"/>
  <c r="Q11" i="35"/>
  <c r="P15" i="35"/>
  <c r="T11" i="35" s="1"/>
  <c r="P33" i="36"/>
  <c r="T29" i="36" s="1"/>
  <c r="Q29" i="36"/>
  <c r="F42" i="30"/>
  <c r="G42" i="30"/>
  <c r="J42" i="30"/>
  <c r="P38" i="30"/>
  <c r="K42" i="30"/>
  <c r="Q47" i="31"/>
  <c r="P51" i="31"/>
  <c r="T47" i="31" s="1"/>
  <c r="CK54" i="38"/>
  <c r="CL54" i="38" s="1"/>
  <c r="BY89" i="38" s="1"/>
  <c r="CR44" i="38"/>
  <c r="CX44" i="38" s="1"/>
  <c r="CJ79" i="38" s="1"/>
  <c r="CK41" i="38"/>
  <c r="CK49" i="38"/>
  <c r="CK43" i="38"/>
  <c r="CK55" i="38"/>
  <c r="CK62" i="38"/>
  <c r="CK40" i="38"/>
  <c r="CK46" i="38"/>
  <c r="CK42" i="38"/>
  <c r="CK70" i="38"/>
  <c r="CK56" i="38"/>
  <c r="CK64" i="38"/>
  <c r="CK69" i="38"/>
  <c r="CK66" i="38"/>
  <c r="CK59" i="38"/>
  <c r="CK60" i="38"/>
  <c r="CK45" i="38"/>
  <c r="CK65" i="38"/>
  <c r="CK63" i="38"/>
  <c r="CK39" i="38"/>
  <c r="CK53" i="38"/>
  <c r="CK52" i="38"/>
  <c r="CK67" i="38"/>
  <c r="CK57" i="38"/>
  <c r="CK51" i="38"/>
  <c r="CK47" i="38"/>
  <c r="CK61" i="38"/>
  <c r="E41" i="38"/>
  <c r="E40" i="38"/>
  <c r="E39" i="38"/>
  <c r="CR41" i="38"/>
  <c r="CR49" i="38"/>
  <c r="CR66" i="38"/>
  <c r="CR61" i="38"/>
  <c r="CR62" i="38"/>
  <c r="CR51" i="38"/>
  <c r="CR60" i="38"/>
  <c r="CR46" i="38"/>
  <c r="CR70" i="38"/>
  <c r="CR39" i="38"/>
  <c r="CR64" i="38"/>
  <c r="CR59" i="38"/>
  <c r="CR65" i="38"/>
  <c r="CR53" i="38"/>
  <c r="CR40" i="38"/>
  <c r="CR69" i="38"/>
  <c r="CR57" i="38"/>
  <c r="CR43" i="38"/>
  <c r="CR63" i="38"/>
  <c r="CR52" i="38"/>
  <c r="CR67" i="38"/>
  <c r="CR47" i="38"/>
  <c r="CR45" i="38"/>
  <c r="CR42" i="38"/>
  <c r="CR56" i="38"/>
  <c r="CR55" i="38"/>
  <c r="CR48" i="38"/>
  <c r="BP68" i="38"/>
  <c r="BB54" i="38"/>
  <c r="CK50" i="38"/>
  <c r="CK68" i="38"/>
  <c r="CK44" i="38"/>
  <c r="BB52" i="38"/>
  <c r="BB51" i="38"/>
  <c r="BB53" i="38"/>
  <c r="BB46" i="38"/>
  <c r="BB70" i="38"/>
  <c r="BB69" i="38"/>
  <c r="BP67" i="38"/>
  <c r="BP60" i="38"/>
  <c r="BP70" i="38"/>
  <c r="BP59" i="38"/>
  <c r="BP61" i="38"/>
  <c r="BP62" i="38"/>
  <c r="BP69" i="38"/>
  <c r="CD65" i="38"/>
  <c r="CR68" i="38"/>
  <c r="CK58" i="38"/>
  <c r="CK48" i="38"/>
  <c r="CR54" i="38"/>
  <c r="CR50" i="38"/>
  <c r="CR58" i="38"/>
  <c r="C12" i="38"/>
  <c r="BE16" i="38"/>
  <c r="BE27" i="38"/>
  <c r="C7" i="38"/>
  <c r="C28" i="38"/>
  <c r="BE33" i="38"/>
  <c r="C16" i="38"/>
  <c r="BE32" i="38"/>
  <c r="BE7" i="38"/>
  <c r="C27" i="38"/>
  <c r="C9" i="38"/>
  <c r="C20" i="38"/>
  <c r="BE12" i="38"/>
  <c r="BE35" i="38"/>
  <c r="C17" i="38"/>
  <c r="C29" i="38"/>
  <c r="C32" i="38"/>
  <c r="BE25" i="38"/>
  <c r="BE21" i="38"/>
  <c r="BW8" i="38"/>
  <c r="BE20" i="38"/>
  <c r="BE5" i="38"/>
  <c r="CX8" i="38"/>
  <c r="CD49" i="38" s="1"/>
  <c r="U12" i="38"/>
  <c r="C15" i="38"/>
  <c r="C35" i="38"/>
  <c r="AM13" i="38"/>
  <c r="BW16" i="38"/>
  <c r="BE24" i="38"/>
  <c r="CO4" i="38"/>
  <c r="BE17" i="38"/>
  <c r="BE29" i="38"/>
  <c r="BE31" i="38"/>
  <c r="C13" i="38"/>
  <c r="C19" i="38"/>
  <c r="C31" i="38"/>
  <c r="C33" i="38"/>
  <c r="C21" i="38"/>
  <c r="BE23" i="38"/>
  <c r="C23" i="38"/>
  <c r="C24" i="38"/>
  <c r="BE4" i="38"/>
  <c r="AD12" i="38"/>
  <c r="CF16" i="38"/>
  <c r="BE28" i="38"/>
  <c r="L12" i="38"/>
  <c r="BE13" i="38"/>
  <c r="BE15" i="38"/>
  <c r="BE19" i="38"/>
  <c r="C25" i="38"/>
  <c r="U15" i="38"/>
  <c r="CF24" i="38"/>
  <c r="P2" i="3"/>
  <c r="Q2" i="3" s="1"/>
  <c r="J6" i="3"/>
  <c r="I6" i="3"/>
  <c r="O30" i="3"/>
  <c r="P30" i="3" s="1"/>
  <c r="Q30" i="3" s="1"/>
  <c r="P3" i="3"/>
  <c r="H6" i="3"/>
  <c r="G6" i="3"/>
  <c r="O66" i="3"/>
  <c r="F69" i="3" s="1"/>
  <c r="O39" i="3"/>
  <c r="P39" i="3" s="1"/>
  <c r="Q39" i="3" s="1"/>
  <c r="C23" i="15"/>
  <c r="D23" i="15" s="1"/>
  <c r="E23" i="15" s="1"/>
  <c r="F23" i="15" s="1"/>
  <c r="O38" i="3" s="1"/>
  <c r="B21" i="29"/>
  <c r="AT13" i="38" s="1"/>
  <c r="D29" i="29"/>
  <c r="D57" i="29"/>
  <c r="D66" i="29"/>
  <c r="D56" i="18"/>
  <c r="C47" i="16"/>
  <c r="K24" i="38" s="1"/>
  <c r="C66" i="16"/>
  <c r="K33" i="38" s="1"/>
  <c r="C39" i="29"/>
  <c r="AU21" i="38" s="1"/>
  <c r="D66" i="19"/>
  <c r="C11" i="17"/>
  <c r="T8" i="38" s="1"/>
  <c r="U8" i="38" s="1"/>
  <c r="C38" i="16"/>
  <c r="K20" i="38" s="1"/>
  <c r="C47" i="29"/>
  <c r="AU24" i="38" s="1"/>
  <c r="D41" i="18"/>
  <c r="C65" i="17"/>
  <c r="T32" i="38" s="1"/>
  <c r="B65" i="19"/>
  <c r="AK32" i="38" s="1"/>
  <c r="B66" i="19"/>
  <c r="AK33" i="38" s="1"/>
  <c r="C12" i="29"/>
  <c r="AU9" i="38" s="1"/>
  <c r="B48" i="19"/>
  <c r="AK25" i="38" s="1"/>
  <c r="D48" i="18"/>
  <c r="O48" i="18" s="1"/>
  <c r="D50" i="16"/>
  <c r="C65" i="18"/>
  <c r="AC32" i="38" s="1"/>
  <c r="B2" i="18"/>
  <c r="AB4" i="38" s="1"/>
  <c r="C2" i="17"/>
  <c r="T4" i="38" s="1"/>
  <c r="D32" i="17"/>
  <c r="D2" i="19"/>
  <c r="O2" i="19" s="1"/>
  <c r="D48" i="19"/>
  <c r="B39" i="16"/>
  <c r="J21" i="38" s="1"/>
  <c r="D29" i="16"/>
  <c r="O29" i="16" s="1"/>
  <c r="D50" i="29"/>
  <c r="B41" i="18"/>
  <c r="AB23" i="38" s="1"/>
  <c r="D68" i="17"/>
  <c r="C30" i="19"/>
  <c r="AL17" i="38" s="1"/>
  <c r="D20" i="29"/>
  <c r="O20" i="29" s="1"/>
  <c r="D32" i="29"/>
  <c r="D59" i="29"/>
  <c r="B68" i="29"/>
  <c r="AT35" i="38" s="1"/>
  <c r="C57" i="16"/>
  <c r="K29" i="38" s="1"/>
  <c r="B56" i="16"/>
  <c r="J28" i="38" s="1"/>
  <c r="C56" i="18"/>
  <c r="AC28" i="38" s="1"/>
  <c r="C59" i="18"/>
  <c r="AC31" i="38" s="1"/>
  <c r="B12" i="16"/>
  <c r="J9" i="38" s="1"/>
  <c r="L9" i="38" s="1"/>
  <c r="C50" i="16"/>
  <c r="K27" i="38" s="1"/>
  <c r="B65" i="16"/>
  <c r="J32" i="38" s="1"/>
  <c r="B5" i="18"/>
  <c r="AB7" i="38" s="1"/>
  <c r="B48" i="17"/>
  <c r="S25" i="38" s="1"/>
  <c r="B5" i="19"/>
  <c r="AK7" i="38" s="1"/>
  <c r="D65" i="18"/>
  <c r="B48" i="16"/>
  <c r="J25" i="38" s="1"/>
  <c r="B68" i="16"/>
  <c r="J35" i="38" s="1"/>
  <c r="D2" i="18"/>
  <c r="B50" i="17"/>
  <c r="S27" i="38" s="1"/>
  <c r="D5" i="19"/>
  <c r="O5" i="19" s="1"/>
  <c r="P5" i="19" s="1"/>
  <c r="Q5" i="19" s="1"/>
  <c r="B12" i="18"/>
  <c r="AB9" i="38" s="1"/>
  <c r="AD9" i="38" s="1"/>
  <c r="D3" i="29"/>
  <c r="B50" i="18"/>
  <c r="AB27" i="38" s="1"/>
  <c r="D41" i="17"/>
  <c r="C68" i="16"/>
  <c r="K35" i="38" s="1"/>
  <c r="B66" i="17"/>
  <c r="S33" i="38" s="1"/>
  <c r="D32" i="19"/>
  <c r="C5" i="17"/>
  <c r="T7" i="38" s="1"/>
  <c r="C68" i="19"/>
  <c r="AL35" i="38" s="1"/>
  <c r="D11" i="17"/>
  <c r="O11" i="17" s="1"/>
  <c r="C50" i="29"/>
  <c r="AU27" i="38" s="1"/>
  <c r="D65" i="16"/>
  <c r="C68" i="17"/>
  <c r="T35" i="38" s="1"/>
  <c r="D50" i="17"/>
  <c r="O50" i="17" s="1"/>
  <c r="C20" i="29"/>
  <c r="AU12" i="38" s="1"/>
  <c r="C23" i="29"/>
  <c r="AU15" i="38" s="1"/>
  <c r="B30" i="29"/>
  <c r="AT17" i="38" s="1"/>
  <c r="C29" i="29"/>
  <c r="AU16" i="38" s="1"/>
  <c r="C32" i="29"/>
  <c r="AU19" i="38" s="1"/>
  <c r="B56" i="29"/>
  <c r="AT28" i="38" s="1"/>
  <c r="C56" i="29"/>
  <c r="AU28" i="38" s="1"/>
  <c r="B65" i="29"/>
  <c r="AT32" i="38" s="1"/>
  <c r="C68" i="29"/>
  <c r="AU35" i="38" s="1"/>
  <c r="B56" i="17"/>
  <c r="S28" i="38" s="1"/>
  <c r="C57" i="18"/>
  <c r="AC29" i="38" s="1"/>
  <c r="B56" i="19"/>
  <c r="AK28" i="38" s="1"/>
  <c r="B59" i="18"/>
  <c r="AB31" i="38" s="1"/>
  <c r="C59" i="19"/>
  <c r="AL31" i="38" s="1"/>
  <c r="B56" i="18"/>
  <c r="AB28" i="38" s="1"/>
  <c r="D59" i="19"/>
  <c r="D56" i="17"/>
  <c r="O56" i="17" s="1"/>
  <c r="D57" i="16"/>
  <c r="B11" i="18"/>
  <c r="AB8" i="38" s="1"/>
  <c r="AD8" i="38" s="1"/>
  <c r="C14" i="16"/>
  <c r="K11" i="38" s="1"/>
  <c r="D47" i="19"/>
  <c r="C41" i="16"/>
  <c r="K23" i="38" s="1"/>
  <c r="B30" i="16"/>
  <c r="J17" i="38" s="1"/>
  <c r="B38" i="17"/>
  <c r="S20" i="38" s="1"/>
  <c r="B48" i="29"/>
  <c r="AT25" i="38" s="1"/>
  <c r="C66" i="18"/>
  <c r="AC33" i="38" s="1"/>
  <c r="C41" i="18"/>
  <c r="AC23" i="38" s="1"/>
  <c r="D3" i="18"/>
  <c r="D32" i="18"/>
  <c r="B5" i="17"/>
  <c r="S7" i="38" s="1"/>
  <c r="B32" i="17"/>
  <c r="S19" i="38" s="1"/>
  <c r="B12" i="17"/>
  <c r="S9" i="38" s="1"/>
  <c r="U9" i="38" s="1"/>
  <c r="C14" i="18"/>
  <c r="AC11" i="38" s="1"/>
  <c r="C2" i="29"/>
  <c r="AU4" i="38" s="1"/>
  <c r="C48" i="18"/>
  <c r="AC25" i="38" s="1"/>
  <c r="D32" i="16"/>
  <c r="D47" i="16"/>
  <c r="B38" i="19"/>
  <c r="AK20" i="38" s="1"/>
  <c r="B66" i="16"/>
  <c r="J33" i="38" s="1"/>
  <c r="B39" i="18"/>
  <c r="AB21" i="38" s="1"/>
  <c r="D5" i="18"/>
  <c r="B29" i="18"/>
  <c r="AB16" i="38" s="1"/>
  <c r="B30" i="19"/>
  <c r="AK17" i="38" s="1"/>
  <c r="B3" i="17"/>
  <c r="S5" i="38" s="1"/>
  <c r="B29" i="17"/>
  <c r="S16" i="38" s="1"/>
  <c r="B30" i="17"/>
  <c r="S17" i="38" s="1"/>
  <c r="C11" i="29"/>
  <c r="AU8" i="38" s="1"/>
  <c r="AV8" i="38" s="1"/>
  <c r="C5" i="29"/>
  <c r="AU7" i="38" s="1"/>
  <c r="AV7" i="38" s="1"/>
  <c r="D39" i="16"/>
  <c r="O39" i="16" s="1"/>
  <c r="B39" i="17"/>
  <c r="S21" i="38" s="1"/>
  <c r="C48" i="29"/>
  <c r="AU25" i="38" s="1"/>
  <c r="B39" i="19"/>
  <c r="AK21" i="38" s="1"/>
  <c r="C65" i="16"/>
  <c r="K32" i="38" s="1"/>
  <c r="B41" i="29"/>
  <c r="AT23" i="38" s="1"/>
  <c r="B65" i="17"/>
  <c r="S32" i="38" s="1"/>
  <c r="C47" i="17"/>
  <c r="T24" i="38" s="1"/>
  <c r="D68" i="19"/>
  <c r="C11" i="16"/>
  <c r="K8" i="38" s="1"/>
  <c r="L8" i="38" s="1"/>
  <c r="C50" i="19"/>
  <c r="AL27" i="38" s="1"/>
  <c r="C47" i="18"/>
  <c r="AC24" i="38" s="1"/>
  <c r="C41" i="17"/>
  <c r="T23" i="38" s="1"/>
  <c r="B50" i="16"/>
  <c r="J27" i="38" s="1"/>
  <c r="D39" i="19"/>
  <c r="D68" i="16"/>
  <c r="C38" i="29"/>
  <c r="AU20" i="38" s="1"/>
  <c r="C66" i="17"/>
  <c r="T33" i="38" s="1"/>
  <c r="C29" i="18"/>
  <c r="AC16" i="38" s="1"/>
  <c r="B32" i="19"/>
  <c r="AK19" i="38" s="1"/>
  <c r="C3" i="17"/>
  <c r="T5" i="38" s="1"/>
  <c r="C29" i="17"/>
  <c r="T16" i="38" s="1"/>
  <c r="C176" i="13"/>
  <c r="C21" i="29"/>
  <c r="AU13" i="38" s="1"/>
  <c r="D30" i="29"/>
  <c r="B57" i="29"/>
  <c r="AT29" i="38" s="1"/>
  <c r="D68" i="29"/>
  <c r="B66" i="29"/>
  <c r="AT33" i="38" s="1"/>
  <c r="C56" i="16"/>
  <c r="K28" i="38" s="1"/>
  <c r="B57" i="17"/>
  <c r="S29" i="38" s="1"/>
  <c r="D59" i="16"/>
  <c r="D57" i="17"/>
  <c r="O57" i="17" s="1"/>
  <c r="C59" i="16"/>
  <c r="K31" i="38" s="1"/>
  <c r="B57" i="19"/>
  <c r="AK29" i="38" s="1"/>
  <c r="D59" i="18"/>
  <c r="C57" i="19"/>
  <c r="AL29" i="38" s="1"/>
  <c r="D11" i="29"/>
  <c r="B14" i="17"/>
  <c r="S11" i="38" s="1"/>
  <c r="U11" i="38" s="1"/>
  <c r="D5" i="29"/>
  <c r="C50" i="18"/>
  <c r="AC27" i="38" s="1"/>
  <c r="D38" i="17"/>
  <c r="O38" i="17" s="1"/>
  <c r="C38" i="19"/>
  <c r="AL20" i="38" s="1"/>
  <c r="D65" i="17"/>
  <c r="C32" i="19"/>
  <c r="AL19" i="38" s="1"/>
  <c r="B47" i="17"/>
  <c r="S24" i="38" s="1"/>
  <c r="C2" i="19"/>
  <c r="AL4" i="38" s="1"/>
  <c r="B47" i="19"/>
  <c r="AK24" i="38" s="1"/>
  <c r="B48" i="18"/>
  <c r="AB25" i="38" s="1"/>
  <c r="C39" i="17"/>
  <c r="T21" i="38" s="1"/>
  <c r="B66" i="18"/>
  <c r="AB33" i="38" s="1"/>
  <c r="B38" i="29"/>
  <c r="AT20" i="38" s="1"/>
  <c r="C48" i="17"/>
  <c r="T25" i="38" s="1"/>
  <c r="C3" i="19"/>
  <c r="AL5" i="38" s="1"/>
  <c r="D41" i="16"/>
  <c r="C32" i="16"/>
  <c r="K19" i="38" s="1"/>
  <c r="B50" i="29"/>
  <c r="AT27" i="38" s="1"/>
  <c r="C39" i="18"/>
  <c r="AC21" i="38" s="1"/>
  <c r="B30" i="18"/>
  <c r="AB17" i="38" s="1"/>
  <c r="D30" i="19"/>
  <c r="C3" i="16"/>
  <c r="K5" i="38" s="1"/>
  <c r="L5" i="38" s="1"/>
  <c r="C48" i="16"/>
  <c r="K25" i="38" s="1"/>
  <c r="D68" i="18"/>
  <c r="B3" i="18"/>
  <c r="AB5" i="38" s="1"/>
  <c r="D47" i="17"/>
  <c r="D23" i="29"/>
  <c r="O23" i="29" s="1"/>
  <c r="P23" i="29" s="1"/>
  <c r="Q23" i="29" s="1"/>
  <c r="C30" i="29"/>
  <c r="AU17" i="38" s="1"/>
  <c r="D56" i="29"/>
  <c r="C59" i="29"/>
  <c r="AU31" i="38" s="1"/>
  <c r="C66" i="29"/>
  <c r="AU33" i="38" s="1"/>
  <c r="B59" i="17"/>
  <c r="S31" i="38" s="1"/>
  <c r="C57" i="17"/>
  <c r="T29" i="38" s="1"/>
  <c r="D56" i="19"/>
  <c r="B59" i="16"/>
  <c r="J31" i="38" s="1"/>
  <c r="L31" i="38" s="1"/>
  <c r="B14" i="18"/>
  <c r="AB11" i="38" s="1"/>
  <c r="C3" i="29"/>
  <c r="AU5" i="38" s="1"/>
  <c r="D50" i="18"/>
  <c r="O50" i="18" s="1"/>
  <c r="P50" i="18" s="1"/>
  <c r="Q50" i="18" s="1"/>
  <c r="C29" i="16"/>
  <c r="K16" i="38" s="1"/>
  <c r="C39" i="19"/>
  <c r="AL21" i="38" s="1"/>
  <c r="D41" i="29"/>
  <c r="D29" i="18"/>
  <c r="B68" i="19"/>
  <c r="AK35" i="38" s="1"/>
  <c r="C11" i="19"/>
  <c r="AL8" i="38" s="1"/>
  <c r="AM8" i="38" s="1"/>
  <c r="D2" i="29"/>
  <c r="D47" i="18"/>
  <c r="O47" i="18" s="1"/>
  <c r="B29" i="16"/>
  <c r="J16" i="38" s="1"/>
  <c r="D41" i="19"/>
  <c r="B39" i="29"/>
  <c r="AT21" i="38" s="1"/>
  <c r="C30" i="18"/>
  <c r="AC17" i="38" s="1"/>
  <c r="C65" i="19"/>
  <c r="AL32" i="38" s="1"/>
  <c r="D65" i="19"/>
  <c r="B12" i="29"/>
  <c r="AT9" i="38" s="1"/>
  <c r="B47" i="29"/>
  <c r="AT24" i="38" s="1"/>
  <c r="D66" i="18"/>
  <c r="C41" i="29"/>
  <c r="AU23" i="38" s="1"/>
  <c r="C50" i="17"/>
  <c r="T27" i="38" s="1"/>
  <c r="B3" i="19"/>
  <c r="AK5" i="38" s="1"/>
  <c r="B14" i="29"/>
  <c r="AT11" i="38" s="1"/>
  <c r="B2" i="29"/>
  <c r="AT4" i="38" s="1"/>
  <c r="B47" i="18"/>
  <c r="AB24" i="38" s="1"/>
  <c r="B41" i="17"/>
  <c r="S23" i="38" s="1"/>
  <c r="B41" i="19"/>
  <c r="AK23" i="38" s="1"/>
  <c r="D38" i="29"/>
  <c r="C32" i="18"/>
  <c r="AC19" i="38" s="1"/>
  <c r="C66" i="19"/>
  <c r="AL33" i="38" s="1"/>
  <c r="B20" i="29"/>
  <c r="AT12" i="38" s="1"/>
  <c r="B23" i="29"/>
  <c r="AT15" i="38" s="1"/>
  <c r="D21" i="29"/>
  <c r="O21" i="29" s="1"/>
  <c r="B29" i="29"/>
  <c r="AT16" i="38" s="1"/>
  <c r="B32" i="29"/>
  <c r="AT19" i="38" s="1"/>
  <c r="C57" i="29"/>
  <c r="AU29" i="38" s="1"/>
  <c r="B59" i="29"/>
  <c r="AT31" i="38" s="1"/>
  <c r="D65" i="29"/>
  <c r="C65" i="29"/>
  <c r="AU32" i="38" s="1"/>
  <c r="D59" i="17"/>
  <c r="O59" i="17" s="1"/>
  <c r="P59" i="17" s="1"/>
  <c r="Q59" i="17" s="1"/>
  <c r="B57" i="18"/>
  <c r="AB29" i="38" s="1"/>
  <c r="B59" i="19"/>
  <c r="AK31" i="38" s="1"/>
  <c r="D57" i="18"/>
  <c r="C56" i="19"/>
  <c r="AL28" i="38" s="1"/>
  <c r="C59" i="17"/>
  <c r="T31" i="38" s="1"/>
  <c r="B57" i="16"/>
  <c r="J29" i="38" s="1"/>
  <c r="C56" i="17"/>
  <c r="T28" i="38" s="1"/>
  <c r="D56" i="16"/>
  <c r="D57" i="19"/>
  <c r="C14" i="19"/>
  <c r="AL11" i="38" s="1"/>
  <c r="AM11" i="38" s="1"/>
  <c r="D50" i="19"/>
  <c r="B41" i="16"/>
  <c r="J23" i="38" s="1"/>
  <c r="D39" i="17"/>
  <c r="O39" i="17" s="1"/>
  <c r="P39" i="17" s="1"/>
  <c r="Q39" i="17" s="1"/>
  <c r="D47" i="29"/>
  <c r="C68" i="18"/>
  <c r="AC35" i="38" s="1"/>
  <c r="C38" i="18"/>
  <c r="AC20" i="38" s="1"/>
  <c r="D39" i="29"/>
  <c r="B68" i="17"/>
  <c r="S35" i="38" s="1"/>
  <c r="C29" i="19"/>
  <c r="AL16" i="38" s="1"/>
  <c r="B2" i="17"/>
  <c r="S4" i="38" s="1"/>
  <c r="C32" i="17"/>
  <c r="T19" i="38" s="1"/>
  <c r="B3" i="29"/>
  <c r="AT5" i="38" s="1"/>
  <c r="D14" i="19"/>
  <c r="C48" i="19"/>
  <c r="AL25" i="38" s="1"/>
  <c r="D38" i="16"/>
  <c r="O38" i="16" s="1"/>
  <c r="D30" i="16"/>
  <c r="O30" i="16" s="1"/>
  <c r="C38" i="17"/>
  <c r="T20" i="38" s="1"/>
  <c r="D48" i="29"/>
  <c r="B68" i="18"/>
  <c r="AB35" i="38" s="1"/>
  <c r="D38" i="18"/>
  <c r="C5" i="18"/>
  <c r="AC7" i="38" s="1"/>
  <c r="D66" i="17"/>
  <c r="D29" i="19"/>
  <c r="D2" i="17"/>
  <c r="O2" i="17" s="1"/>
  <c r="D29" i="17"/>
  <c r="D3" i="19"/>
  <c r="O3" i="19" s="1"/>
  <c r="C5" i="19"/>
  <c r="AL7" i="38" s="1"/>
  <c r="D5" i="16"/>
  <c r="C14" i="29"/>
  <c r="AU11" i="38" s="1"/>
  <c r="B50" i="19"/>
  <c r="AK27" i="38" s="1"/>
  <c r="C39" i="16"/>
  <c r="K21" i="38" s="1"/>
  <c r="C30" i="16"/>
  <c r="K17" i="38" s="1"/>
  <c r="D48" i="16"/>
  <c r="C41" i="19"/>
  <c r="AL23" i="38" s="1"/>
  <c r="D66" i="16"/>
  <c r="D39" i="18"/>
  <c r="C3" i="18"/>
  <c r="AC5" i="38" s="1"/>
  <c r="B32" i="18"/>
  <c r="AB19" i="38" s="1"/>
  <c r="D48" i="17"/>
  <c r="O48" i="17" s="1"/>
  <c r="D30" i="17"/>
  <c r="D11" i="16"/>
  <c r="O11" i="16" s="1"/>
  <c r="G15" i="16" s="1"/>
  <c r="B14" i="16"/>
  <c r="J11" i="38" s="1"/>
  <c r="C47" i="19"/>
  <c r="AL24" i="38" s="1"/>
  <c r="B38" i="16"/>
  <c r="J20" i="38" s="1"/>
  <c r="B32" i="16"/>
  <c r="J19" i="38" s="1"/>
  <c r="B47" i="16"/>
  <c r="J24" i="38" s="1"/>
  <c r="D38" i="19"/>
  <c r="B65" i="18"/>
  <c r="AB32" i="38" s="1"/>
  <c r="B38" i="18"/>
  <c r="AB20" i="38" s="1"/>
  <c r="C2" i="18"/>
  <c r="AC4" i="38" s="1"/>
  <c r="D30" i="18"/>
  <c r="B29" i="19"/>
  <c r="AK16" i="38" s="1"/>
  <c r="D3" i="17"/>
  <c r="C30" i="17"/>
  <c r="T17" i="38" s="1"/>
  <c r="B2" i="19"/>
  <c r="AK4" i="38" s="1"/>
  <c r="O11" i="3"/>
  <c r="P57" i="3"/>
  <c r="Q57" i="3" s="1"/>
  <c r="O32" i="3"/>
  <c r="O59" i="3"/>
  <c r="P59" i="3" s="1"/>
  <c r="Q59" i="3" s="1"/>
  <c r="P66" i="3"/>
  <c r="Q66" i="3" s="1"/>
  <c r="P14" i="3"/>
  <c r="O48" i="3"/>
  <c r="I51" i="3" s="1"/>
  <c r="F6" i="3"/>
  <c r="P32" i="3"/>
  <c r="O21" i="3"/>
  <c r="D26" i="15"/>
  <c r="E26" i="15" s="1"/>
  <c r="F26" i="15" s="1"/>
  <c r="D41" i="3"/>
  <c r="D30" i="15"/>
  <c r="E30" i="15" s="1"/>
  <c r="F30" i="15" s="1"/>
  <c r="D50" i="3"/>
  <c r="D19" i="15"/>
  <c r="E19" i="15" s="1"/>
  <c r="F19" i="15" s="1"/>
  <c r="O29" i="3" s="1"/>
  <c r="P29" i="3" s="1"/>
  <c r="Q29" i="3" s="1"/>
  <c r="M56" i="3"/>
  <c r="D27" i="15"/>
  <c r="E27" i="15" s="1"/>
  <c r="F27" i="15" s="1"/>
  <c r="M20" i="3"/>
  <c r="M65" i="3"/>
  <c r="Q20" i="16" l="1"/>
  <c r="P24" i="16"/>
  <c r="C31" i="15"/>
  <c r="D31" i="15" s="1"/>
  <c r="E31" i="15" s="1"/>
  <c r="F31" i="15" s="1"/>
  <c r="O56" i="3" s="1"/>
  <c r="P56" i="3" s="1"/>
  <c r="P48" i="17"/>
  <c r="H51" i="17"/>
  <c r="J51" i="17"/>
  <c r="G51" i="17"/>
  <c r="I51" i="17"/>
  <c r="K51" i="17"/>
  <c r="P38" i="16"/>
  <c r="F42" i="16"/>
  <c r="I42" i="16"/>
  <c r="J42" i="16"/>
  <c r="G42" i="16"/>
  <c r="I15" i="16"/>
  <c r="F34" i="16"/>
  <c r="H42" i="17"/>
  <c r="G42" i="17"/>
  <c r="F42" i="17"/>
  <c r="K42" i="17"/>
  <c r="J42" i="17"/>
  <c r="I42" i="17"/>
  <c r="P38" i="17"/>
  <c r="F51" i="17"/>
  <c r="P50" i="17"/>
  <c r="Q50" i="17" s="1"/>
  <c r="U7" i="38"/>
  <c r="P38" i="3"/>
  <c r="Q38" i="3" s="1"/>
  <c r="J42" i="3"/>
  <c r="G42" i="3"/>
  <c r="K42" i="3"/>
  <c r="H42" i="3"/>
  <c r="I42" i="3"/>
  <c r="BB66" i="38"/>
  <c r="BD66" i="38" s="1"/>
  <c r="AV101" i="38" s="1"/>
  <c r="F15" i="16"/>
  <c r="F7" i="16" s="1"/>
  <c r="Q2" i="16"/>
  <c r="P6" i="16"/>
  <c r="H42" i="16"/>
  <c r="K42" i="16"/>
  <c r="P39" i="16"/>
  <c r="Q39" i="16" s="1"/>
  <c r="U20" i="17"/>
  <c r="D36" i="13" s="1"/>
  <c r="C36" i="13"/>
  <c r="G25" i="16"/>
  <c r="P29" i="16"/>
  <c r="K33" i="16"/>
  <c r="K25" i="16" s="1"/>
  <c r="F33" i="16"/>
  <c r="F25" i="16" s="1"/>
  <c r="I33" i="16"/>
  <c r="I25" i="16" s="1"/>
  <c r="H33" i="16"/>
  <c r="H25" i="16" s="1"/>
  <c r="H34" i="16"/>
  <c r="C35" i="15"/>
  <c r="D35" i="15" s="1"/>
  <c r="E35" i="15" s="1"/>
  <c r="F35" i="15" s="1"/>
  <c r="P2" i="17"/>
  <c r="I6" i="17"/>
  <c r="H6" i="17"/>
  <c r="F6" i="17"/>
  <c r="G33" i="16"/>
  <c r="G34" i="16" s="1"/>
  <c r="P30" i="16"/>
  <c r="Q30" i="16" s="1"/>
  <c r="J33" i="16"/>
  <c r="J34" i="16" s="1"/>
  <c r="P11" i="17"/>
  <c r="K15" i="17"/>
  <c r="H15" i="17"/>
  <c r="G15" i="17"/>
  <c r="J15" i="17"/>
  <c r="I15" i="17"/>
  <c r="F15" i="17"/>
  <c r="J25" i="16"/>
  <c r="I7" i="16"/>
  <c r="I16" i="16"/>
  <c r="H16" i="16"/>
  <c r="H7" i="16"/>
  <c r="G16" i="16"/>
  <c r="G7" i="16"/>
  <c r="F16" i="16"/>
  <c r="G51" i="3"/>
  <c r="H51" i="3"/>
  <c r="K24" i="3"/>
  <c r="G24" i="3"/>
  <c r="BP54" i="38"/>
  <c r="BT54" i="38" s="1"/>
  <c r="BJ89" i="38" s="1"/>
  <c r="BB64" i="38"/>
  <c r="BG64" i="38" s="1"/>
  <c r="AY99" i="38" s="1"/>
  <c r="BB67" i="38"/>
  <c r="BF67" i="38" s="1"/>
  <c r="AX102" i="38" s="1"/>
  <c r="BB63" i="38"/>
  <c r="BF63" i="38" s="1"/>
  <c r="AX98" i="38" s="1"/>
  <c r="BB65" i="38"/>
  <c r="BH65" i="38" s="1"/>
  <c r="AZ100" i="38" s="1"/>
  <c r="BH68" i="38"/>
  <c r="AZ103" i="38" s="1"/>
  <c r="BF68" i="38"/>
  <c r="AX103" i="38" s="1"/>
  <c r="BB61" i="38"/>
  <c r="BF61" i="38" s="1"/>
  <c r="AX96" i="38" s="1"/>
  <c r="BB60" i="38"/>
  <c r="BC60" i="38" s="1"/>
  <c r="AU95" i="38" s="1"/>
  <c r="BB41" i="38"/>
  <c r="BE41" i="38" s="1"/>
  <c r="AW76" i="38" s="1"/>
  <c r="BB59" i="38"/>
  <c r="BC59" i="38" s="1"/>
  <c r="AU94" i="38" s="1"/>
  <c r="BB62" i="38"/>
  <c r="BC62" i="38" s="1"/>
  <c r="AU97" i="38" s="1"/>
  <c r="BB58" i="38"/>
  <c r="BE58" i="38" s="1"/>
  <c r="AW93" i="38" s="1"/>
  <c r="BB55" i="38"/>
  <c r="BD55" i="38" s="1"/>
  <c r="AV90" i="38" s="1"/>
  <c r="BB42" i="38"/>
  <c r="BC42" i="38" s="1"/>
  <c r="AU77" i="38" s="1"/>
  <c r="BB47" i="38"/>
  <c r="BE47" i="38" s="1"/>
  <c r="AW82" i="38" s="1"/>
  <c r="BB50" i="38"/>
  <c r="BC50" i="38" s="1"/>
  <c r="AU85" i="38" s="1"/>
  <c r="BB48" i="38"/>
  <c r="BC48" i="38" s="1"/>
  <c r="AU83" i="38" s="1"/>
  <c r="BB44" i="38"/>
  <c r="BE44" i="38" s="1"/>
  <c r="AW79" i="38" s="1"/>
  <c r="BB45" i="38"/>
  <c r="BC45" i="38" s="1"/>
  <c r="AU80" i="38" s="1"/>
  <c r="BB56" i="38"/>
  <c r="BH56" i="38" s="1"/>
  <c r="AZ91" i="38" s="1"/>
  <c r="BB43" i="38"/>
  <c r="BD43" i="38" s="1"/>
  <c r="AV78" i="38" s="1"/>
  <c r="BB49" i="38"/>
  <c r="BD49" i="38" s="1"/>
  <c r="AV84" i="38" s="1"/>
  <c r="BB40" i="38"/>
  <c r="BE40" i="38" s="1"/>
  <c r="AW75" i="38" s="1"/>
  <c r="BP51" i="38"/>
  <c r="BV51" i="38" s="1"/>
  <c r="BL86" i="38" s="1"/>
  <c r="BB39" i="38"/>
  <c r="BH39" i="38" s="1"/>
  <c r="AZ74" i="38" s="1"/>
  <c r="BB57" i="38"/>
  <c r="BC57" i="38" s="1"/>
  <c r="AU92" i="38" s="1"/>
  <c r="BG68" i="38"/>
  <c r="AY103" i="38" s="1"/>
  <c r="BP53" i="38"/>
  <c r="BV53" i="38" s="1"/>
  <c r="BL88" i="38" s="1"/>
  <c r="BP52" i="38"/>
  <c r="BS52" i="38" s="1"/>
  <c r="BI87" i="38" s="1"/>
  <c r="BP44" i="38"/>
  <c r="BQ44" i="38" s="1"/>
  <c r="BG79" i="38" s="1"/>
  <c r="BI42" i="38"/>
  <c r="BO42" i="38" s="1"/>
  <c r="BF77" i="38" s="1"/>
  <c r="E43" i="38"/>
  <c r="I43" i="38" s="1"/>
  <c r="H78" i="38" s="1"/>
  <c r="CD64" i="38"/>
  <c r="CE64" i="38" s="1"/>
  <c r="BS99" i="38" s="1"/>
  <c r="BC68" i="38"/>
  <c r="AU103" i="38" s="1"/>
  <c r="BE68" i="38"/>
  <c r="AW103" i="38" s="1"/>
  <c r="CD63" i="38"/>
  <c r="CJ63" i="38" s="1"/>
  <c r="BX98" i="38" s="1"/>
  <c r="BD68" i="38"/>
  <c r="AV103" i="38" s="1"/>
  <c r="CD66" i="38"/>
  <c r="CG66" i="38" s="1"/>
  <c r="BU101" i="38" s="1"/>
  <c r="BI39" i="38"/>
  <c r="BL39" i="38" s="1"/>
  <c r="BC74" i="38" s="1"/>
  <c r="BI40" i="38"/>
  <c r="BL40" i="38" s="1"/>
  <c r="BC75" i="38" s="1"/>
  <c r="BI41" i="38"/>
  <c r="BO41" i="38" s="1"/>
  <c r="BF76" i="38" s="1"/>
  <c r="AM27" i="38"/>
  <c r="L20" i="38"/>
  <c r="U23" i="38"/>
  <c r="AV27" i="38"/>
  <c r="BQ54" i="38"/>
  <c r="BG89" i="38" s="1"/>
  <c r="AD24" i="38"/>
  <c r="K6" i="19"/>
  <c r="I6" i="19"/>
  <c r="P3" i="19"/>
  <c r="Q3" i="19" s="1"/>
  <c r="H6" i="19"/>
  <c r="P20" i="29"/>
  <c r="I24" i="29"/>
  <c r="J24" i="29"/>
  <c r="P2" i="19"/>
  <c r="F6" i="19"/>
  <c r="G6" i="19"/>
  <c r="J6" i="19"/>
  <c r="P11" i="16"/>
  <c r="K15" i="16"/>
  <c r="J15" i="16"/>
  <c r="K24" i="29"/>
  <c r="H24" i="29"/>
  <c r="P21" i="29"/>
  <c r="Q21" i="29" s="1"/>
  <c r="G24" i="29"/>
  <c r="F24" i="29"/>
  <c r="C134" i="13"/>
  <c r="G134" i="13" s="1"/>
  <c r="U11" i="35"/>
  <c r="D134" i="13" s="1"/>
  <c r="U47" i="37"/>
  <c r="D160" i="13" s="1"/>
  <c r="C160" i="13"/>
  <c r="G160" i="13" s="1"/>
  <c r="U38" i="34"/>
  <c r="D126" i="13" s="1"/>
  <c r="C126" i="13"/>
  <c r="G126" i="13" s="1"/>
  <c r="P47" i="18"/>
  <c r="J51" i="18"/>
  <c r="F51" i="18"/>
  <c r="H51" i="18"/>
  <c r="K60" i="17"/>
  <c r="H60" i="17"/>
  <c r="P57" i="17"/>
  <c r="Q57" i="17" s="1"/>
  <c r="F60" i="17"/>
  <c r="J60" i="17"/>
  <c r="P56" i="17"/>
  <c r="G60" i="17"/>
  <c r="I60" i="17"/>
  <c r="K51" i="18"/>
  <c r="P48" i="18"/>
  <c r="Q48" i="18" s="1"/>
  <c r="I51" i="18"/>
  <c r="G51" i="18"/>
  <c r="U47" i="31"/>
  <c r="D94" i="13" s="1"/>
  <c r="C94" i="13"/>
  <c r="G94" i="13" s="1"/>
  <c r="H89" i="13" s="1"/>
  <c r="C147" i="13"/>
  <c r="G147" i="13" s="1"/>
  <c r="U29" i="36"/>
  <c r="D147" i="13" s="1"/>
  <c r="U2" i="32"/>
  <c r="D100" i="13" s="1"/>
  <c r="C100" i="13"/>
  <c r="G100" i="13" s="1"/>
  <c r="Q38" i="30"/>
  <c r="P42" i="30"/>
  <c r="T38" i="30" s="1"/>
  <c r="U65" i="33"/>
  <c r="D118" i="13" s="1"/>
  <c r="C118" i="13"/>
  <c r="G118" i="13" s="1"/>
  <c r="CN54" i="38"/>
  <c r="CA89" i="38" s="1"/>
  <c r="CQ54" i="38"/>
  <c r="CD89" i="38" s="1"/>
  <c r="CP54" i="38"/>
  <c r="CC89" i="38" s="1"/>
  <c r="BV54" i="38"/>
  <c r="BL89" i="38" s="1"/>
  <c r="BR54" i="38"/>
  <c r="BH89" i="38" s="1"/>
  <c r="BI51" i="38"/>
  <c r="BN51" i="38" s="1"/>
  <c r="BE86" i="38" s="1"/>
  <c r="BI57" i="38"/>
  <c r="BM57" i="38" s="1"/>
  <c r="BD92" i="38" s="1"/>
  <c r="BP58" i="38"/>
  <c r="BT58" i="38" s="1"/>
  <c r="BJ93" i="38" s="1"/>
  <c r="BI48" i="38"/>
  <c r="BN48" i="38" s="1"/>
  <c r="BE83" i="38" s="1"/>
  <c r="BI56" i="38"/>
  <c r="BN56" i="38" s="1"/>
  <c r="BE91" i="38" s="1"/>
  <c r="BP65" i="38"/>
  <c r="BV65" i="38" s="1"/>
  <c r="BL100" i="38" s="1"/>
  <c r="CO54" i="38"/>
  <c r="CB89" i="38" s="1"/>
  <c r="CM54" i="38"/>
  <c r="BZ89" i="38" s="1"/>
  <c r="BP55" i="38"/>
  <c r="BR55" i="38" s="1"/>
  <c r="BH90" i="38" s="1"/>
  <c r="E67" i="38"/>
  <c r="H67" i="38" s="1"/>
  <c r="G102" i="38" s="1"/>
  <c r="BI65" i="38"/>
  <c r="BJ65" i="38" s="1"/>
  <c r="BA100" i="38" s="1"/>
  <c r="BP39" i="38"/>
  <c r="BS39" i="38" s="1"/>
  <c r="BI74" i="38" s="1"/>
  <c r="CT44" i="38"/>
  <c r="CF79" i="38" s="1"/>
  <c r="BI53" i="38"/>
  <c r="BN53" i="38" s="1"/>
  <c r="BE88" i="38" s="1"/>
  <c r="E45" i="38"/>
  <c r="I45" i="38" s="1"/>
  <c r="H80" i="38" s="1"/>
  <c r="BP48" i="38"/>
  <c r="BQ48" i="38" s="1"/>
  <c r="BG83" i="38" s="1"/>
  <c r="BI54" i="38"/>
  <c r="BJ54" i="38" s="1"/>
  <c r="BA89" i="38" s="1"/>
  <c r="BI55" i="38"/>
  <c r="BL55" i="38" s="1"/>
  <c r="BC90" i="38" s="1"/>
  <c r="BI69" i="38"/>
  <c r="BL69" i="38" s="1"/>
  <c r="BC104" i="38" s="1"/>
  <c r="BI47" i="38"/>
  <c r="BM47" i="38" s="1"/>
  <c r="BD82" i="38" s="1"/>
  <c r="BP42" i="38"/>
  <c r="BS42" i="38" s="1"/>
  <c r="BI77" i="38" s="1"/>
  <c r="BP64" i="38"/>
  <c r="BS64" i="38" s="1"/>
  <c r="BI99" i="38" s="1"/>
  <c r="CU44" i="38"/>
  <c r="CG79" i="38" s="1"/>
  <c r="CW44" i="38"/>
  <c r="CI79" i="38" s="1"/>
  <c r="CS44" i="38"/>
  <c r="CE79" i="38" s="1"/>
  <c r="BI45" i="38"/>
  <c r="BL45" i="38" s="1"/>
  <c r="BC80" i="38" s="1"/>
  <c r="BI61" i="38"/>
  <c r="BL61" i="38" s="1"/>
  <c r="BC96" i="38" s="1"/>
  <c r="BI70" i="38"/>
  <c r="BO70" i="38" s="1"/>
  <c r="BF105" i="38" s="1"/>
  <c r="BI52" i="38"/>
  <c r="BK52" i="38" s="1"/>
  <c r="BB87" i="38" s="1"/>
  <c r="BP57" i="38"/>
  <c r="BS57" i="38" s="1"/>
  <c r="BI92" i="38" s="1"/>
  <c r="BP41" i="38"/>
  <c r="BS41" i="38" s="1"/>
  <c r="BI76" i="38" s="1"/>
  <c r="CV44" i="38"/>
  <c r="CH79" i="38" s="1"/>
  <c r="CF49" i="38"/>
  <c r="BT84" i="38" s="1"/>
  <c r="CJ49" i="38"/>
  <c r="BX84" i="38" s="1"/>
  <c r="CE49" i="38"/>
  <c r="BS84" i="38" s="1"/>
  <c r="CI49" i="38"/>
  <c r="BW84" i="38" s="1"/>
  <c r="CH49" i="38"/>
  <c r="BV84" i="38" s="1"/>
  <c r="CG49" i="38"/>
  <c r="BU84" i="38" s="1"/>
  <c r="BT44" i="38"/>
  <c r="BJ79" i="38" s="1"/>
  <c r="CM48" i="38"/>
  <c r="BZ83" i="38" s="1"/>
  <c r="CO48" i="38"/>
  <c r="CB83" i="38" s="1"/>
  <c r="CN48" i="38"/>
  <c r="CA83" i="38" s="1"/>
  <c r="CQ48" i="38"/>
  <c r="CD83" i="38" s="1"/>
  <c r="CL48" i="38"/>
  <c r="BY83" i="38" s="1"/>
  <c r="CP48" i="38"/>
  <c r="CC83" i="38" s="1"/>
  <c r="BQ62" i="38"/>
  <c r="BG97" i="38" s="1"/>
  <c r="BU62" i="38"/>
  <c r="BK97" i="38" s="1"/>
  <c r="BT62" i="38"/>
  <c r="BJ97" i="38" s="1"/>
  <c r="BS62" i="38"/>
  <c r="BI97" i="38" s="1"/>
  <c r="BV62" i="38"/>
  <c r="BL97" i="38" s="1"/>
  <c r="BR62" i="38"/>
  <c r="BH97" i="38" s="1"/>
  <c r="BT67" i="38"/>
  <c r="BJ102" i="38" s="1"/>
  <c r="BS67" i="38"/>
  <c r="BI102" i="38" s="1"/>
  <c r="BU67" i="38"/>
  <c r="BK102" i="38" s="1"/>
  <c r="BQ67" i="38"/>
  <c r="BG102" i="38" s="1"/>
  <c r="BV67" i="38"/>
  <c r="BL102" i="38" s="1"/>
  <c r="BR67" i="38"/>
  <c r="BH102" i="38" s="1"/>
  <c r="BD64" i="38"/>
  <c r="AV99" i="38" s="1"/>
  <c r="BF64" i="38"/>
  <c r="AX99" i="38" s="1"/>
  <c r="BH60" i="38"/>
  <c r="AZ95" i="38" s="1"/>
  <c r="BG60" i="38"/>
  <c r="AY95" i="38" s="1"/>
  <c r="BE60" i="38"/>
  <c r="AW95" i="38" s="1"/>
  <c r="BE51" i="38"/>
  <c r="AW86" i="38" s="1"/>
  <c r="BF51" i="38"/>
  <c r="AX86" i="38" s="1"/>
  <c r="BC51" i="38"/>
  <c r="AU86" i="38" s="1"/>
  <c r="BH51" i="38"/>
  <c r="AZ86" i="38" s="1"/>
  <c r="BD51" i="38"/>
  <c r="AV86" i="38" s="1"/>
  <c r="BG51" i="38"/>
  <c r="AY86" i="38" s="1"/>
  <c r="CL68" i="38"/>
  <c r="BY103" i="38" s="1"/>
  <c r="CQ68" i="38"/>
  <c r="CD103" i="38" s="1"/>
  <c r="CO68" i="38"/>
  <c r="CB103" i="38" s="1"/>
  <c r="CN68" i="38"/>
  <c r="CA103" i="38" s="1"/>
  <c r="CM68" i="38"/>
  <c r="BZ103" i="38" s="1"/>
  <c r="CP68" i="38"/>
  <c r="CC103" i="38" s="1"/>
  <c r="CV48" i="38"/>
  <c r="CH83" i="38" s="1"/>
  <c r="CW48" i="38"/>
  <c r="CI83" i="38" s="1"/>
  <c r="CS48" i="38"/>
  <c r="CE83" i="38" s="1"/>
  <c r="CX48" i="38"/>
  <c r="CJ83" i="38" s="1"/>
  <c r="CT48" i="38"/>
  <c r="CF83" i="38" s="1"/>
  <c r="CU48" i="38"/>
  <c r="CG83" i="38" s="1"/>
  <c r="CU56" i="38"/>
  <c r="CG91" i="38" s="1"/>
  <c r="CW56" i="38"/>
  <c r="CI91" i="38" s="1"/>
  <c r="CV56" i="38"/>
  <c r="CH91" i="38" s="1"/>
  <c r="CX56" i="38"/>
  <c r="CJ91" i="38" s="1"/>
  <c r="CT56" i="38"/>
  <c r="CF91" i="38" s="1"/>
  <c r="CS56" i="38"/>
  <c r="CE91" i="38" s="1"/>
  <c r="CV67" i="38"/>
  <c r="CH102" i="38" s="1"/>
  <c r="CU67" i="38"/>
  <c r="CG102" i="38" s="1"/>
  <c r="CW67" i="38"/>
  <c r="CI102" i="38" s="1"/>
  <c r="CS67" i="38"/>
  <c r="CE102" i="38" s="1"/>
  <c r="CX67" i="38"/>
  <c r="CJ102" i="38" s="1"/>
  <c r="CT67" i="38"/>
  <c r="CF102" i="38" s="1"/>
  <c r="CS65" i="38"/>
  <c r="CE100" i="38" s="1"/>
  <c r="CT65" i="38"/>
  <c r="CF100" i="38" s="1"/>
  <c r="CX65" i="38"/>
  <c r="CJ100" i="38" s="1"/>
  <c r="CV65" i="38"/>
  <c r="CH100" i="38" s="1"/>
  <c r="CU65" i="38"/>
  <c r="CG100" i="38" s="1"/>
  <c r="CW65" i="38"/>
  <c r="CI100" i="38" s="1"/>
  <c r="CV68" i="38"/>
  <c r="CH103" i="38" s="1"/>
  <c r="CU68" i="38"/>
  <c r="CG103" i="38" s="1"/>
  <c r="CS68" i="38"/>
  <c r="CE103" i="38" s="1"/>
  <c r="CX68" i="38"/>
  <c r="CJ103" i="38" s="1"/>
  <c r="CT68" i="38"/>
  <c r="CF103" i="38" s="1"/>
  <c r="CW68" i="38"/>
  <c r="CI103" i="38" s="1"/>
  <c r="BQ59" i="38"/>
  <c r="BG94" i="38" s="1"/>
  <c r="BV59" i="38"/>
  <c r="BL94" i="38" s="1"/>
  <c r="BR59" i="38"/>
  <c r="BH94" i="38" s="1"/>
  <c r="BS59" i="38"/>
  <c r="BI94" i="38" s="1"/>
  <c r="BU59" i="38"/>
  <c r="BK94" i="38" s="1"/>
  <c r="BT59" i="38"/>
  <c r="BJ94" i="38" s="1"/>
  <c r="BC46" i="38"/>
  <c r="AU81" i="38" s="1"/>
  <c r="BH46" i="38"/>
  <c r="AZ81" i="38" s="1"/>
  <c r="BD46" i="38"/>
  <c r="AV81" i="38" s="1"/>
  <c r="BE46" i="38"/>
  <c r="AW81" i="38" s="1"/>
  <c r="BG46" i="38"/>
  <c r="AY81" i="38" s="1"/>
  <c r="BF46" i="38"/>
  <c r="AX81" i="38" s="1"/>
  <c r="BH66" i="38"/>
  <c r="AZ101" i="38" s="1"/>
  <c r="BC66" i="38"/>
  <c r="AU101" i="38" s="1"/>
  <c r="BG66" i="38"/>
  <c r="AY101" i="38" s="1"/>
  <c r="BC52" i="38"/>
  <c r="AU87" i="38" s="1"/>
  <c r="BE52" i="38"/>
  <c r="AW87" i="38" s="1"/>
  <c r="BD52" i="38"/>
  <c r="AV87" i="38" s="1"/>
  <c r="BH52" i="38"/>
  <c r="AZ87" i="38" s="1"/>
  <c r="BF52" i="38"/>
  <c r="AX87" i="38" s="1"/>
  <c r="BG52" i="38"/>
  <c r="AY87" i="38" s="1"/>
  <c r="BH54" i="38"/>
  <c r="AZ89" i="38" s="1"/>
  <c r="BG54" i="38"/>
  <c r="AY89" i="38" s="1"/>
  <c r="BC54" i="38"/>
  <c r="AU89" i="38" s="1"/>
  <c r="BE54" i="38"/>
  <c r="AW89" i="38" s="1"/>
  <c r="BD54" i="38"/>
  <c r="AV89" i="38" s="1"/>
  <c r="BF54" i="38"/>
  <c r="AX89" i="38" s="1"/>
  <c r="CT45" i="38"/>
  <c r="CF80" i="38" s="1"/>
  <c r="CU45" i="38"/>
  <c r="CG80" i="38" s="1"/>
  <c r="CV45" i="38"/>
  <c r="CH80" i="38" s="1"/>
  <c r="CX45" i="38"/>
  <c r="CJ80" i="38" s="1"/>
  <c r="CS45" i="38"/>
  <c r="CE80" i="38" s="1"/>
  <c r="CW45" i="38"/>
  <c r="CI80" i="38" s="1"/>
  <c r="CW63" i="38"/>
  <c r="CI98" i="38" s="1"/>
  <c r="CV63" i="38"/>
  <c r="CH98" i="38" s="1"/>
  <c r="CS63" i="38"/>
  <c r="CE98" i="38" s="1"/>
  <c r="CX63" i="38"/>
  <c r="CJ98" i="38" s="1"/>
  <c r="CT63" i="38"/>
  <c r="CF98" i="38" s="1"/>
  <c r="CU63" i="38"/>
  <c r="CG98" i="38" s="1"/>
  <c r="CV40" i="38"/>
  <c r="CH75" i="38" s="1"/>
  <c r="CT40" i="38"/>
  <c r="CF75" i="38" s="1"/>
  <c r="CU40" i="38"/>
  <c r="CG75" i="38" s="1"/>
  <c r="CW40" i="38"/>
  <c r="CI75" i="38" s="1"/>
  <c r="CS40" i="38"/>
  <c r="CE75" i="38" s="1"/>
  <c r="CX40" i="38"/>
  <c r="CJ75" i="38" s="1"/>
  <c r="CT64" i="38"/>
  <c r="CF99" i="38" s="1"/>
  <c r="CV64" i="38"/>
  <c r="CH99" i="38" s="1"/>
  <c r="CU64" i="38"/>
  <c r="CG99" i="38" s="1"/>
  <c r="CX64" i="38"/>
  <c r="CJ99" i="38" s="1"/>
  <c r="CS64" i="38"/>
  <c r="CE99" i="38" s="1"/>
  <c r="CW64" i="38"/>
  <c r="CI99" i="38" s="1"/>
  <c r="CT60" i="38"/>
  <c r="CF95" i="38" s="1"/>
  <c r="CU60" i="38"/>
  <c r="CG95" i="38" s="1"/>
  <c r="CV60" i="38"/>
  <c r="CH95" i="38" s="1"/>
  <c r="CS60" i="38"/>
  <c r="CE95" i="38" s="1"/>
  <c r="CW60" i="38"/>
  <c r="CI95" i="38" s="1"/>
  <c r="CX60" i="38"/>
  <c r="CJ95" i="38" s="1"/>
  <c r="CU66" i="38"/>
  <c r="CG101" i="38" s="1"/>
  <c r="CT66" i="38"/>
  <c r="CF101" i="38" s="1"/>
  <c r="CX66" i="38"/>
  <c r="CJ101" i="38" s="1"/>
  <c r="CS66" i="38"/>
  <c r="CE101" i="38" s="1"/>
  <c r="CW66" i="38"/>
  <c r="CI101" i="38" s="1"/>
  <c r="CV66" i="38"/>
  <c r="CH101" i="38" s="1"/>
  <c r="CQ57" i="38"/>
  <c r="CD92" i="38" s="1"/>
  <c r="CP57" i="38"/>
  <c r="CC92" i="38" s="1"/>
  <c r="CL57" i="38"/>
  <c r="BY92" i="38" s="1"/>
  <c r="CN57" i="38"/>
  <c r="CA92" i="38" s="1"/>
  <c r="CO57" i="38"/>
  <c r="CB92" i="38" s="1"/>
  <c r="CM57" i="38"/>
  <c r="BZ92" i="38" s="1"/>
  <c r="CP39" i="38"/>
  <c r="CC74" i="38" s="1"/>
  <c r="CO39" i="38"/>
  <c r="CB74" i="38" s="1"/>
  <c r="CN39" i="38"/>
  <c r="CA74" i="38" s="1"/>
  <c r="CL39" i="38"/>
  <c r="BY74" i="38" s="1"/>
  <c r="CQ39" i="38"/>
  <c r="CD74" i="38" s="1"/>
  <c r="CM39" i="38"/>
  <c r="BZ74" i="38" s="1"/>
  <c r="CL60" i="38"/>
  <c r="BY95" i="38" s="1"/>
  <c r="CN60" i="38"/>
  <c r="CA95" i="38" s="1"/>
  <c r="CQ60" i="38"/>
  <c r="CD95" i="38" s="1"/>
  <c r="CO60" i="38"/>
  <c r="CB95" i="38" s="1"/>
  <c r="CM60" i="38"/>
  <c r="BZ95" i="38" s="1"/>
  <c r="CP60" i="38"/>
  <c r="CC95" i="38" s="1"/>
  <c r="CL64" i="38"/>
  <c r="BY99" i="38" s="1"/>
  <c r="CO64" i="38"/>
  <c r="CB99" i="38" s="1"/>
  <c r="CN64" i="38"/>
  <c r="CA99" i="38" s="1"/>
  <c r="CM64" i="38"/>
  <c r="BZ99" i="38" s="1"/>
  <c r="CQ64" i="38"/>
  <c r="CD99" i="38" s="1"/>
  <c r="CP64" i="38"/>
  <c r="CC99" i="38" s="1"/>
  <c r="CO46" i="38"/>
  <c r="CB81" i="38" s="1"/>
  <c r="CN46" i="38"/>
  <c r="CA81" i="38" s="1"/>
  <c r="CM46" i="38"/>
  <c r="BZ81" i="38" s="1"/>
  <c r="CQ46" i="38"/>
  <c r="CD81" i="38" s="1"/>
  <c r="CP46" i="38"/>
  <c r="CC81" i="38" s="1"/>
  <c r="CL46" i="38"/>
  <c r="BY81" i="38" s="1"/>
  <c r="CO43" i="38"/>
  <c r="CB78" i="38" s="1"/>
  <c r="CN43" i="38"/>
  <c r="CA78" i="38" s="1"/>
  <c r="CP43" i="38"/>
  <c r="CC78" i="38" s="1"/>
  <c r="CL43" i="38"/>
  <c r="BY78" i="38" s="1"/>
  <c r="CQ43" i="38"/>
  <c r="CD78" i="38" s="1"/>
  <c r="CM43" i="38"/>
  <c r="BZ78" i="38" s="1"/>
  <c r="AU41" i="38"/>
  <c r="AU49" i="38"/>
  <c r="AU64" i="38"/>
  <c r="AU57" i="38"/>
  <c r="AU63" i="38"/>
  <c r="AU55" i="38"/>
  <c r="AU62" i="38"/>
  <c r="AU53" i="38"/>
  <c r="AU40" i="38"/>
  <c r="AU61" i="38"/>
  <c r="AU60" i="38"/>
  <c r="AU43" i="38"/>
  <c r="AU52" i="38"/>
  <c r="AU67" i="38"/>
  <c r="AU69" i="38"/>
  <c r="AU51" i="38"/>
  <c r="AU59" i="38"/>
  <c r="AU47" i="38"/>
  <c r="AU45" i="38"/>
  <c r="AU42" i="38"/>
  <c r="AU70" i="38"/>
  <c r="AU56" i="38"/>
  <c r="AU65" i="38"/>
  <c r="AU46" i="38"/>
  <c r="AU39" i="38"/>
  <c r="AU66" i="38"/>
  <c r="AU48" i="38"/>
  <c r="AU54" i="38"/>
  <c r="AU68" i="38"/>
  <c r="AU44" i="38"/>
  <c r="AU58" i="38"/>
  <c r="AU50" i="38"/>
  <c r="BW41" i="38"/>
  <c r="BW49" i="38"/>
  <c r="BW39" i="38"/>
  <c r="BW64" i="38"/>
  <c r="BW59" i="38"/>
  <c r="BW47" i="38"/>
  <c r="BW61" i="38"/>
  <c r="BW65" i="38"/>
  <c r="BW46" i="38"/>
  <c r="BW70" i="38"/>
  <c r="BW56" i="38"/>
  <c r="BW69" i="38"/>
  <c r="BW57" i="38"/>
  <c r="BW63" i="38"/>
  <c r="BW53" i="38"/>
  <c r="BW51" i="38"/>
  <c r="BW43" i="38"/>
  <c r="BW55" i="38"/>
  <c r="BW40" i="38"/>
  <c r="BW66" i="38"/>
  <c r="BW60" i="38"/>
  <c r="BW52" i="38"/>
  <c r="BW67" i="38"/>
  <c r="BW45" i="38"/>
  <c r="BW42" i="38"/>
  <c r="BW62" i="38"/>
  <c r="BW50" i="38"/>
  <c r="BW48" i="38"/>
  <c r="BW58" i="38"/>
  <c r="BW68" i="38"/>
  <c r="BW44" i="38"/>
  <c r="BW54" i="38"/>
  <c r="CU58" i="38"/>
  <c r="CG93" i="38" s="1"/>
  <c r="CX58" i="38"/>
  <c r="CJ93" i="38" s="1"/>
  <c r="CV58" i="38"/>
  <c r="CH93" i="38" s="1"/>
  <c r="CS58" i="38"/>
  <c r="CE93" i="38" s="1"/>
  <c r="CT58" i="38"/>
  <c r="CF93" i="38" s="1"/>
  <c r="CW58" i="38"/>
  <c r="CI93" i="38" s="1"/>
  <c r="CX54" i="38"/>
  <c r="CJ89" i="38" s="1"/>
  <c r="CW54" i="38"/>
  <c r="CI89" i="38" s="1"/>
  <c r="CS54" i="38"/>
  <c r="CE89" i="38" s="1"/>
  <c r="CU54" i="38"/>
  <c r="CG89" i="38" s="1"/>
  <c r="CV54" i="38"/>
  <c r="CH89" i="38" s="1"/>
  <c r="CT54" i="38"/>
  <c r="CF89" i="38" s="1"/>
  <c r="CL58" i="38"/>
  <c r="BY93" i="38" s="1"/>
  <c r="CP58" i="38"/>
  <c r="CC93" i="38" s="1"/>
  <c r="CO58" i="38"/>
  <c r="CB93" i="38" s="1"/>
  <c r="CN58" i="38"/>
  <c r="CA93" i="38" s="1"/>
  <c r="CQ58" i="38"/>
  <c r="CD93" i="38" s="1"/>
  <c r="CM58" i="38"/>
  <c r="BZ93" i="38" s="1"/>
  <c r="CH65" i="38"/>
  <c r="BV100" i="38" s="1"/>
  <c r="CG65" i="38"/>
  <c r="BU100" i="38" s="1"/>
  <c r="CI65" i="38"/>
  <c r="BW100" i="38" s="1"/>
  <c r="CE65" i="38"/>
  <c r="BS100" i="38" s="1"/>
  <c r="CJ65" i="38"/>
  <c r="BX100" i="38" s="1"/>
  <c r="CF65" i="38"/>
  <c r="BT100" i="38" s="1"/>
  <c r="BQ61" i="38"/>
  <c r="BG96" i="38" s="1"/>
  <c r="BR61" i="38"/>
  <c r="BH96" i="38" s="1"/>
  <c r="BT61" i="38"/>
  <c r="BJ96" i="38" s="1"/>
  <c r="BS61" i="38"/>
  <c r="BI96" i="38" s="1"/>
  <c r="BV61" i="38"/>
  <c r="BL96" i="38" s="1"/>
  <c r="BU61" i="38"/>
  <c r="BK96" i="38" s="1"/>
  <c r="BE63" i="38"/>
  <c r="AW98" i="38" s="1"/>
  <c r="BG63" i="38"/>
  <c r="AY98" i="38" s="1"/>
  <c r="BE70" i="38"/>
  <c r="AW105" i="38" s="1"/>
  <c r="BF70" i="38"/>
  <c r="AX105" i="38" s="1"/>
  <c r="BC70" i="38"/>
  <c r="AU105" i="38" s="1"/>
  <c r="BG70" i="38"/>
  <c r="AY105" i="38" s="1"/>
  <c r="BD70" i="38"/>
  <c r="AV105" i="38" s="1"/>
  <c r="BH70" i="38"/>
  <c r="AZ105" i="38" s="1"/>
  <c r="BD62" i="38"/>
  <c r="AV97" i="38" s="1"/>
  <c r="BG62" i="38"/>
  <c r="AY97" i="38" s="1"/>
  <c r="BD61" i="38"/>
  <c r="AV96" i="38" s="1"/>
  <c r="BG61" i="38"/>
  <c r="AY96" i="38" s="1"/>
  <c r="BH61" i="38"/>
  <c r="AZ96" i="38" s="1"/>
  <c r="BH50" i="38"/>
  <c r="AZ85" i="38" s="1"/>
  <c r="CS42" i="38"/>
  <c r="CE77" i="38" s="1"/>
  <c r="CU42" i="38"/>
  <c r="CG77" i="38" s="1"/>
  <c r="CT42" i="38"/>
  <c r="CF77" i="38" s="1"/>
  <c r="CX42" i="38"/>
  <c r="CJ77" i="38" s="1"/>
  <c r="CV42" i="38"/>
  <c r="CH77" i="38" s="1"/>
  <c r="CW42" i="38"/>
  <c r="CI77" i="38" s="1"/>
  <c r="CW52" i="38"/>
  <c r="CI87" i="38" s="1"/>
  <c r="CU52" i="38"/>
  <c r="CG87" i="38" s="1"/>
  <c r="CT52" i="38"/>
  <c r="CF87" i="38" s="1"/>
  <c r="CV52" i="38"/>
  <c r="CH87" i="38" s="1"/>
  <c r="CX52" i="38"/>
  <c r="CJ87" i="38" s="1"/>
  <c r="CS52" i="38"/>
  <c r="CE87" i="38" s="1"/>
  <c r="CS69" i="38"/>
  <c r="CE104" i="38" s="1"/>
  <c r="CX69" i="38"/>
  <c r="CJ104" i="38" s="1"/>
  <c r="CV69" i="38"/>
  <c r="CH104" i="38" s="1"/>
  <c r="CU69" i="38"/>
  <c r="CG104" i="38" s="1"/>
  <c r="CT69" i="38"/>
  <c r="CF104" i="38" s="1"/>
  <c r="CW69" i="38"/>
  <c r="CI104" i="38" s="1"/>
  <c r="CV59" i="38"/>
  <c r="CH94" i="38" s="1"/>
  <c r="CU59" i="38"/>
  <c r="CG94" i="38" s="1"/>
  <c r="CW59" i="38"/>
  <c r="CI94" i="38" s="1"/>
  <c r="CS59" i="38"/>
  <c r="CE94" i="38" s="1"/>
  <c r="CX59" i="38"/>
  <c r="CJ94" i="38" s="1"/>
  <c r="CT59" i="38"/>
  <c r="CF94" i="38" s="1"/>
  <c r="CS46" i="38"/>
  <c r="CE81" i="38" s="1"/>
  <c r="CT46" i="38"/>
  <c r="CF81" i="38" s="1"/>
  <c r="CX46" i="38"/>
  <c r="CJ81" i="38" s="1"/>
  <c r="CV46" i="38"/>
  <c r="CH81" i="38" s="1"/>
  <c r="CU46" i="38"/>
  <c r="CG81" i="38" s="1"/>
  <c r="CW46" i="38"/>
  <c r="CI81" i="38" s="1"/>
  <c r="CS61" i="38"/>
  <c r="CE96" i="38" s="1"/>
  <c r="CT61" i="38"/>
  <c r="CF96" i="38" s="1"/>
  <c r="CV61" i="38"/>
  <c r="CH96" i="38" s="1"/>
  <c r="CU61" i="38"/>
  <c r="CG96" i="38" s="1"/>
  <c r="CX61" i="38"/>
  <c r="CJ96" i="38" s="1"/>
  <c r="CW61" i="38"/>
  <c r="CI96" i="38" s="1"/>
  <c r="F41" i="38"/>
  <c r="E76" i="38" s="1"/>
  <c r="I41" i="38"/>
  <c r="H76" i="38" s="1"/>
  <c r="J41" i="38"/>
  <c r="I76" i="38" s="1"/>
  <c r="G41" i="38"/>
  <c r="F76" i="38" s="1"/>
  <c r="H41" i="38"/>
  <c r="G76" i="38" s="1"/>
  <c r="K41" i="38"/>
  <c r="J76" i="38" s="1"/>
  <c r="CO51" i="38"/>
  <c r="CB86" i="38" s="1"/>
  <c r="CP51" i="38"/>
  <c r="CC86" i="38" s="1"/>
  <c r="CQ51" i="38"/>
  <c r="CD86" i="38" s="1"/>
  <c r="CL51" i="38"/>
  <c r="BY86" i="38" s="1"/>
  <c r="CM51" i="38"/>
  <c r="BZ86" i="38" s="1"/>
  <c r="CN51" i="38"/>
  <c r="CA86" i="38" s="1"/>
  <c r="CM53" i="38"/>
  <c r="BZ88" i="38" s="1"/>
  <c r="CQ53" i="38"/>
  <c r="CD88" i="38" s="1"/>
  <c r="CO53" i="38"/>
  <c r="CB88" i="38" s="1"/>
  <c r="CN53" i="38"/>
  <c r="CA88" i="38" s="1"/>
  <c r="CP53" i="38"/>
  <c r="CC88" i="38" s="1"/>
  <c r="CL53" i="38"/>
  <c r="BY88" i="38" s="1"/>
  <c r="CL45" i="38"/>
  <c r="BY80" i="38" s="1"/>
  <c r="CN45" i="38"/>
  <c r="CA80" i="38" s="1"/>
  <c r="CM45" i="38"/>
  <c r="BZ80" i="38" s="1"/>
  <c r="CQ45" i="38"/>
  <c r="CD80" i="38" s="1"/>
  <c r="CO45" i="38"/>
  <c r="CB80" i="38" s="1"/>
  <c r="CP45" i="38"/>
  <c r="CC80" i="38" s="1"/>
  <c r="CN69" i="38"/>
  <c r="CA104" i="38" s="1"/>
  <c r="CM69" i="38"/>
  <c r="BZ104" i="38" s="1"/>
  <c r="CQ69" i="38"/>
  <c r="CD104" i="38" s="1"/>
  <c r="CL69" i="38"/>
  <c r="BY104" i="38" s="1"/>
  <c r="CP69" i="38"/>
  <c r="CC104" i="38" s="1"/>
  <c r="CO69" i="38"/>
  <c r="CB104" i="38" s="1"/>
  <c r="CL42" i="38"/>
  <c r="BY77" i="38" s="1"/>
  <c r="CP42" i="38"/>
  <c r="CC77" i="38" s="1"/>
  <c r="CO42" i="38"/>
  <c r="CB77" i="38" s="1"/>
  <c r="CN42" i="38"/>
  <c r="CA77" i="38" s="1"/>
  <c r="CQ42" i="38"/>
  <c r="CD77" i="38" s="1"/>
  <c r="CM42" i="38"/>
  <c r="BZ77" i="38" s="1"/>
  <c r="CP55" i="38"/>
  <c r="CC90" i="38" s="1"/>
  <c r="CN55" i="38"/>
  <c r="CA90" i="38" s="1"/>
  <c r="CM55" i="38"/>
  <c r="BZ90" i="38" s="1"/>
  <c r="CO55" i="38"/>
  <c r="CB90" i="38" s="1"/>
  <c r="CQ55" i="38"/>
  <c r="CD90" i="38" s="1"/>
  <c r="CL55" i="38"/>
  <c r="BY90" i="38" s="1"/>
  <c r="CD46" i="38"/>
  <c r="CD62" i="38"/>
  <c r="CD55" i="38"/>
  <c r="CD67" i="38"/>
  <c r="CD69" i="38"/>
  <c r="CD59" i="38"/>
  <c r="CD41" i="38"/>
  <c r="E58" i="38"/>
  <c r="E54" i="38"/>
  <c r="CD51" i="38"/>
  <c r="CD60" i="38"/>
  <c r="CD56" i="38"/>
  <c r="CD40" i="38"/>
  <c r="CD58" i="38"/>
  <c r="CD48" i="38"/>
  <c r="E62" i="38"/>
  <c r="E61" i="38"/>
  <c r="E57" i="38"/>
  <c r="E64" i="38"/>
  <c r="E51" i="38"/>
  <c r="E59" i="38"/>
  <c r="E49" i="38"/>
  <c r="CD68" i="38"/>
  <c r="BI60" i="38"/>
  <c r="BI66" i="38"/>
  <c r="BI62" i="38"/>
  <c r="BI59" i="38"/>
  <c r="CD61" i="38"/>
  <c r="CD45" i="38"/>
  <c r="CD52" i="38"/>
  <c r="CD39" i="38"/>
  <c r="BP43" i="38"/>
  <c r="BP40" i="38"/>
  <c r="BP56" i="38"/>
  <c r="BP47" i="38"/>
  <c r="BP46" i="38"/>
  <c r="BP49" i="38"/>
  <c r="CD44" i="38"/>
  <c r="E60" i="38"/>
  <c r="E46" i="38"/>
  <c r="E70" i="38"/>
  <c r="E66" i="38"/>
  <c r="E47" i="38"/>
  <c r="BT70" i="38"/>
  <c r="BJ105" i="38" s="1"/>
  <c r="BS70" i="38"/>
  <c r="BI105" i="38" s="1"/>
  <c r="BR70" i="38"/>
  <c r="BH105" i="38" s="1"/>
  <c r="BV70" i="38"/>
  <c r="BL105" i="38" s="1"/>
  <c r="BU70" i="38"/>
  <c r="BK105" i="38" s="1"/>
  <c r="BQ70" i="38"/>
  <c r="BG105" i="38" s="1"/>
  <c r="BG69" i="38"/>
  <c r="AY104" i="38" s="1"/>
  <c r="BF69" i="38"/>
  <c r="AX104" i="38" s="1"/>
  <c r="BC69" i="38"/>
  <c r="AU104" i="38" s="1"/>
  <c r="BH69" i="38"/>
  <c r="AZ104" i="38" s="1"/>
  <c r="BD69" i="38"/>
  <c r="AV104" i="38" s="1"/>
  <c r="BE69" i="38"/>
  <c r="AW104" i="38" s="1"/>
  <c r="BC41" i="38"/>
  <c r="AU76" i="38" s="1"/>
  <c r="CU57" i="38"/>
  <c r="CG92" i="38" s="1"/>
  <c r="CW57" i="38"/>
  <c r="CI92" i="38" s="1"/>
  <c r="CV57" i="38"/>
  <c r="CH92" i="38" s="1"/>
  <c r="CX57" i="38"/>
  <c r="CJ92" i="38" s="1"/>
  <c r="CS57" i="38"/>
  <c r="CE92" i="38" s="1"/>
  <c r="CT57" i="38"/>
  <c r="CF92" i="38" s="1"/>
  <c r="CV70" i="38"/>
  <c r="CH105" i="38" s="1"/>
  <c r="CU70" i="38"/>
  <c r="CG105" i="38" s="1"/>
  <c r="CT70" i="38"/>
  <c r="CF105" i="38" s="1"/>
  <c r="CX70" i="38"/>
  <c r="CJ105" i="38" s="1"/>
  <c r="CS70" i="38"/>
  <c r="CE105" i="38" s="1"/>
  <c r="CW70" i="38"/>
  <c r="CI105" i="38" s="1"/>
  <c r="CV62" i="38"/>
  <c r="CH97" i="38" s="1"/>
  <c r="CU62" i="38"/>
  <c r="CG97" i="38" s="1"/>
  <c r="CT62" i="38"/>
  <c r="CF97" i="38" s="1"/>
  <c r="CX62" i="38"/>
  <c r="CJ97" i="38" s="1"/>
  <c r="CW62" i="38"/>
  <c r="CI97" i="38" s="1"/>
  <c r="CS62" i="38"/>
  <c r="CE97" i="38" s="1"/>
  <c r="CT41" i="38"/>
  <c r="CF76" i="38" s="1"/>
  <c r="CV41" i="38"/>
  <c r="CH76" i="38" s="1"/>
  <c r="CU41" i="38"/>
  <c r="CG76" i="38" s="1"/>
  <c r="CW41" i="38"/>
  <c r="CI76" i="38" s="1"/>
  <c r="CX41" i="38"/>
  <c r="CJ76" i="38" s="1"/>
  <c r="CS41" i="38"/>
  <c r="CE76" i="38" s="1"/>
  <c r="J43" i="38"/>
  <c r="I78" i="38" s="1"/>
  <c r="CM47" i="38"/>
  <c r="BZ82" i="38" s="1"/>
  <c r="CN47" i="38"/>
  <c r="CA82" i="38" s="1"/>
  <c r="CP47" i="38"/>
  <c r="CC82" i="38" s="1"/>
  <c r="CO47" i="38"/>
  <c r="CB82" i="38" s="1"/>
  <c r="CL47" i="38"/>
  <c r="BY82" i="38" s="1"/>
  <c r="CQ47" i="38"/>
  <c r="CD82" i="38" s="1"/>
  <c r="CN52" i="38"/>
  <c r="CA87" i="38" s="1"/>
  <c r="CL52" i="38"/>
  <c r="BY87" i="38" s="1"/>
  <c r="CP52" i="38"/>
  <c r="CC87" i="38" s="1"/>
  <c r="CO52" i="38"/>
  <c r="CB87" i="38" s="1"/>
  <c r="CM52" i="38"/>
  <c r="BZ87" i="38" s="1"/>
  <c r="CQ52" i="38"/>
  <c r="CD87" i="38" s="1"/>
  <c r="CO65" i="38"/>
  <c r="CB100" i="38" s="1"/>
  <c r="CN65" i="38"/>
  <c r="CA100" i="38" s="1"/>
  <c r="CM65" i="38"/>
  <c r="BZ100" i="38" s="1"/>
  <c r="CQ65" i="38"/>
  <c r="CD100" i="38" s="1"/>
  <c r="CL65" i="38"/>
  <c r="BY100" i="38" s="1"/>
  <c r="CP65" i="38"/>
  <c r="CC100" i="38" s="1"/>
  <c r="CM66" i="38"/>
  <c r="BZ101" i="38" s="1"/>
  <c r="CN66" i="38"/>
  <c r="CA101" i="38" s="1"/>
  <c r="CP66" i="38"/>
  <c r="CC101" i="38" s="1"/>
  <c r="CO66" i="38"/>
  <c r="CB101" i="38" s="1"/>
  <c r="CL66" i="38"/>
  <c r="BY101" i="38" s="1"/>
  <c r="CQ66" i="38"/>
  <c r="CD101" i="38" s="1"/>
  <c r="CN70" i="38"/>
  <c r="CA105" i="38" s="1"/>
  <c r="CL70" i="38"/>
  <c r="BY105" i="38" s="1"/>
  <c r="CQ70" i="38"/>
  <c r="CD105" i="38" s="1"/>
  <c r="CP70" i="38"/>
  <c r="CC105" i="38" s="1"/>
  <c r="CO70" i="38"/>
  <c r="CB105" i="38" s="1"/>
  <c r="CM70" i="38"/>
  <c r="BZ105" i="38" s="1"/>
  <c r="CO62" i="38"/>
  <c r="CB97" i="38" s="1"/>
  <c r="CL62" i="38"/>
  <c r="BY97" i="38" s="1"/>
  <c r="CQ62" i="38"/>
  <c r="CD97" i="38" s="1"/>
  <c r="CM62" i="38"/>
  <c r="BZ97" i="38" s="1"/>
  <c r="CN62" i="38"/>
  <c r="CA97" i="38" s="1"/>
  <c r="CP62" i="38"/>
  <c r="CC97" i="38" s="1"/>
  <c r="CL41" i="38"/>
  <c r="BY76" i="38" s="1"/>
  <c r="CO41" i="38"/>
  <c r="CB76" i="38" s="1"/>
  <c r="CN41" i="38"/>
  <c r="CA76" i="38" s="1"/>
  <c r="CM41" i="38"/>
  <c r="BZ76" i="38" s="1"/>
  <c r="CQ41" i="38"/>
  <c r="CD76" i="38" s="1"/>
  <c r="CP41" i="38"/>
  <c r="CC76" i="38" s="1"/>
  <c r="BI50" i="38"/>
  <c r="BI68" i="38"/>
  <c r="BI58" i="38"/>
  <c r="E68" i="38"/>
  <c r="E50" i="38"/>
  <c r="E44" i="38"/>
  <c r="CS50" i="38"/>
  <c r="CE85" i="38" s="1"/>
  <c r="CU50" i="38"/>
  <c r="CG85" i="38" s="1"/>
  <c r="CT50" i="38"/>
  <c r="CF85" i="38" s="1"/>
  <c r="CX50" i="38"/>
  <c r="CJ85" i="38" s="1"/>
  <c r="CV50" i="38"/>
  <c r="CH85" i="38" s="1"/>
  <c r="CW50" i="38"/>
  <c r="CI85" i="38" s="1"/>
  <c r="BQ69" i="38"/>
  <c r="BG104" i="38" s="1"/>
  <c r="BV69" i="38"/>
  <c r="BL104" i="38" s="1"/>
  <c r="BT69" i="38"/>
  <c r="BJ104" i="38" s="1"/>
  <c r="BS69" i="38"/>
  <c r="BI104" i="38" s="1"/>
  <c r="BR69" i="38"/>
  <c r="BH104" i="38" s="1"/>
  <c r="BU69" i="38"/>
  <c r="BK104" i="38" s="1"/>
  <c r="BR60" i="38"/>
  <c r="BH95" i="38" s="1"/>
  <c r="BT60" i="38"/>
  <c r="BJ95" i="38" s="1"/>
  <c r="BS60" i="38"/>
  <c r="BI95" i="38" s="1"/>
  <c r="BV60" i="38"/>
  <c r="BL95" i="38" s="1"/>
  <c r="BQ60" i="38"/>
  <c r="BG95" i="38" s="1"/>
  <c r="BU60" i="38"/>
  <c r="BK95" i="38" s="1"/>
  <c r="BE53" i="38"/>
  <c r="AW88" i="38" s="1"/>
  <c r="BD53" i="38"/>
  <c r="AV88" i="38" s="1"/>
  <c r="BH53" i="38"/>
  <c r="AZ88" i="38" s="1"/>
  <c r="BC53" i="38"/>
  <c r="AU88" i="38" s="1"/>
  <c r="BG53" i="38"/>
  <c r="AY88" i="38" s="1"/>
  <c r="BF53" i="38"/>
  <c r="AX88" i="38" s="1"/>
  <c r="CM44" i="38"/>
  <c r="BZ79" i="38" s="1"/>
  <c r="CO44" i="38"/>
  <c r="CB79" i="38" s="1"/>
  <c r="CN44" i="38"/>
  <c r="CA79" i="38" s="1"/>
  <c r="CP44" i="38"/>
  <c r="CC79" i="38" s="1"/>
  <c r="CQ44" i="38"/>
  <c r="CD79" i="38" s="1"/>
  <c r="CL44" i="38"/>
  <c r="BY79" i="38" s="1"/>
  <c r="CL50" i="38"/>
  <c r="BY85" i="38" s="1"/>
  <c r="CP50" i="38"/>
  <c r="CC85" i="38" s="1"/>
  <c r="CO50" i="38"/>
  <c r="CB85" i="38" s="1"/>
  <c r="CN50" i="38"/>
  <c r="CA85" i="38" s="1"/>
  <c r="CQ50" i="38"/>
  <c r="CD85" i="38" s="1"/>
  <c r="CM50" i="38"/>
  <c r="BZ85" i="38" s="1"/>
  <c r="BR68" i="38"/>
  <c r="BH103" i="38" s="1"/>
  <c r="BT68" i="38"/>
  <c r="BJ103" i="38" s="1"/>
  <c r="BS68" i="38"/>
  <c r="BI103" i="38" s="1"/>
  <c r="BV68" i="38"/>
  <c r="BL103" i="38" s="1"/>
  <c r="BQ68" i="38"/>
  <c r="BG103" i="38" s="1"/>
  <c r="BU68" i="38"/>
  <c r="BK103" i="38" s="1"/>
  <c r="CV55" i="38"/>
  <c r="CH90" i="38" s="1"/>
  <c r="CU55" i="38"/>
  <c r="CG90" i="38" s="1"/>
  <c r="CT55" i="38"/>
  <c r="CF90" i="38" s="1"/>
  <c r="CX55" i="38"/>
  <c r="CJ90" i="38" s="1"/>
  <c r="CW55" i="38"/>
  <c r="CI90" i="38" s="1"/>
  <c r="CS55" i="38"/>
  <c r="CE90" i="38" s="1"/>
  <c r="CU47" i="38"/>
  <c r="CG82" i="38" s="1"/>
  <c r="CT47" i="38"/>
  <c r="CF82" i="38" s="1"/>
  <c r="CX47" i="38"/>
  <c r="CJ82" i="38" s="1"/>
  <c r="CS47" i="38"/>
  <c r="CE82" i="38" s="1"/>
  <c r="CW47" i="38"/>
  <c r="CI82" i="38" s="1"/>
  <c r="CV47" i="38"/>
  <c r="CH82" i="38" s="1"/>
  <c r="CV43" i="38"/>
  <c r="CH78" i="38" s="1"/>
  <c r="CU43" i="38"/>
  <c r="CG78" i="38" s="1"/>
  <c r="CT43" i="38"/>
  <c r="CF78" i="38" s="1"/>
  <c r="CX43" i="38"/>
  <c r="CJ78" i="38" s="1"/>
  <c r="CW43" i="38"/>
  <c r="CI78" i="38" s="1"/>
  <c r="CS43" i="38"/>
  <c r="CE78" i="38" s="1"/>
  <c r="CW53" i="38"/>
  <c r="CI88" i="38" s="1"/>
  <c r="CV53" i="38"/>
  <c r="CH88" i="38" s="1"/>
  <c r="CS53" i="38"/>
  <c r="CE88" i="38" s="1"/>
  <c r="CX53" i="38"/>
  <c r="CJ88" i="38" s="1"/>
  <c r="CT53" i="38"/>
  <c r="CF88" i="38" s="1"/>
  <c r="CU53" i="38"/>
  <c r="CG88" i="38" s="1"/>
  <c r="CU39" i="38"/>
  <c r="CG74" i="38" s="1"/>
  <c r="CS39" i="38"/>
  <c r="CE74" i="38" s="1"/>
  <c r="CT39" i="38"/>
  <c r="CF74" i="38" s="1"/>
  <c r="CX39" i="38"/>
  <c r="CJ74" i="38" s="1"/>
  <c r="CW39" i="38"/>
  <c r="CI74" i="38" s="1"/>
  <c r="CV39" i="38"/>
  <c r="CH74" i="38" s="1"/>
  <c r="CU51" i="38"/>
  <c r="CG86" i="38" s="1"/>
  <c r="CT51" i="38"/>
  <c r="CF86" i="38" s="1"/>
  <c r="CX51" i="38"/>
  <c r="CJ86" i="38" s="1"/>
  <c r="CS51" i="38"/>
  <c r="CE86" i="38" s="1"/>
  <c r="CW51" i="38"/>
  <c r="CI86" i="38" s="1"/>
  <c r="CV51" i="38"/>
  <c r="CH86" i="38" s="1"/>
  <c r="CT49" i="38"/>
  <c r="CF84" i="38" s="1"/>
  <c r="CV49" i="38"/>
  <c r="CH84" i="38" s="1"/>
  <c r="CU49" i="38"/>
  <c r="CG84" i="38" s="1"/>
  <c r="CW49" i="38"/>
  <c r="CI84" i="38" s="1"/>
  <c r="CX49" i="38"/>
  <c r="CJ84" i="38" s="1"/>
  <c r="CS49" i="38"/>
  <c r="CE84" i="38" s="1"/>
  <c r="G39" i="38"/>
  <c r="F74" i="38" s="1"/>
  <c r="H39" i="38"/>
  <c r="G74" i="38" s="1"/>
  <c r="K39" i="38"/>
  <c r="J74" i="38" s="1"/>
  <c r="I39" i="38"/>
  <c r="H74" i="38" s="1"/>
  <c r="F39" i="38"/>
  <c r="E74" i="38" s="1"/>
  <c r="J39" i="38"/>
  <c r="I74" i="38" s="1"/>
  <c r="H40" i="38"/>
  <c r="G75" i="38" s="1"/>
  <c r="F40" i="38"/>
  <c r="E75" i="38" s="1"/>
  <c r="I40" i="38"/>
  <c r="H75" i="38" s="1"/>
  <c r="J40" i="38"/>
  <c r="I75" i="38" s="1"/>
  <c r="G40" i="38"/>
  <c r="F75" i="38" s="1"/>
  <c r="K40" i="38"/>
  <c r="J75" i="38" s="1"/>
  <c r="CO61" i="38"/>
  <c r="CB96" i="38" s="1"/>
  <c r="CP61" i="38"/>
  <c r="CC96" i="38" s="1"/>
  <c r="CN61" i="38"/>
  <c r="CA96" i="38" s="1"/>
  <c r="CM61" i="38"/>
  <c r="BZ96" i="38" s="1"/>
  <c r="CL61" i="38"/>
  <c r="BY96" i="38" s="1"/>
  <c r="CQ61" i="38"/>
  <c r="CD96" i="38" s="1"/>
  <c r="CM67" i="38"/>
  <c r="BZ102" i="38" s="1"/>
  <c r="CN67" i="38"/>
  <c r="CA102" i="38" s="1"/>
  <c r="CO67" i="38"/>
  <c r="CB102" i="38" s="1"/>
  <c r="CQ67" i="38"/>
  <c r="CD102" i="38" s="1"/>
  <c r="CL67" i="38"/>
  <c r="BY102" i="38" s="1"/>
  <c r="CP67" i="38"/>
  <c r="CC102" i="38" s="1"/>
  <c r="CM63" i="38"/>
  <c r="BZ98" i="38" s="1"/>
  <c r="CO63" i="38"/>
  <c r="CB98" i="38" s="1"/>
  <c r="CN63" i="38"/>
  <c r="CA98" i="38" s="1"/>
  <c r="CL63" i="38"/>
  <c r="BY98" i="38" s="1"/>
  <c r="CP63" i="38"/>
  <c r="CC98" i="38" s="1"/>
  <c r="CQ63" i="38"/>
  <c r="CD98" i="38" s="1"/>
  <c r="CM59" i="38"/>
  <c r="BZ94" i="38" s="1"/>
  <c r="CN59" i="38"/>
  <c r="CA94" i="38" s="1"/>
  <c r="CO59" i="38"/>
  <c r="CB94" i="38" s="1"/>
  <c r="CQ59" i="38"/>
  <c r="CD94" i="38" s="1"/>
  <c r="CL59" i="38"/>
  <c r="BY94" i="38" s="1"/>
  <c r="CP59" i="38"/>
  <c r="CC94" i="38" s="1"/>
  <c r="CP56" i="38"/>
  <c r="CC91" i="38" s="1"/>
  <c r="CL56" i="38"/>
  <c r="BY91" i="38" s="1"/>
  <c r="CQ56" i="38"/>
  <c r="CD91" i="38" s="1"/>
  <c r="CM56" i="38"/>
  <c r="BZ91" i="38" s="1"/>
  <c r="CN56" i="38"/>
  <c r="CA91" i="38" s="1"/>
  <c r="CO56" i="38"/>
  <c r="CB91" i="38" s="1"/>
  <c r="CM40" i="38"/>
  <c r="BZ75" i="38" s="1"/>
  <c r="CQ40" i="38"/>
  <c r="CD75" i="38" s="1"/>
  <c r="CL40" i="38"/>
  <c r="BY75" i="38" s="1"/>
  <c r="CP40" i="38"/>
  <c r="CC75" i="38" s="1"/>
  <c r="CO40" i="38"/>
  <c r="CB75" i="38" s="1"/>
  <c r="CN40" i="38"/>
  <c r="CA75" i="38" s="1"/>
  <c r="CL49" i="38"/>
  <c r="BY84" i="38" s="1"/>
  <c r="CO49" i="38"/>
  <c r="CB84" i="38" s="1"/>
  <c r="CN49" i="38"/>
  <c r="CA84" i="38" s="1"/>
  <c r="CM49" i="38"/>
  <c r="BZ84" i="38" s="1"/>
  <c r="CQ49" i="38"/>
  <c r="CD84" i="38" s="1"/>
  <c r="CP49" i="38"/>
  <c r="CC84" i="38" s="1"/>
  <c r="CD50" i="38"/>
  <c r="E55" i="38"/>
  <c r="E56" i="38"/>
  <c r="E53" i="38"/>
  <c r="E65" i="38"/>
  <c r="CD54" i="38"/>
  <c r="BI44" i="38"/>
  <c r="E48" i="38"/>
  <c r="BI43" i="38"/>
  <c r="BI46" i="38"/>
  <c r="BI63" i="38"/>
  <c r="BI64" i="38"/>
  <c r="BI67" i="38"/>
  <c r="BI49" i="38"/>
  <c r="CD70" i="38"/>
  <c r="CD53" i="38"/>
  <c r="CD42" i="38"/>
  <c r="CD47" i="38"/>
  <c r="CD43" i="38"/>
  <c r="CD57" i="38"/>
  <c r="BP63" i="38"/>
  <c r="BP66" i="38"/>
  <c r="BP45" i="38"/>
  <c r="E42" i="38"/>
  <c r="E52" i="38"/>
  <c r="E63" i="38"/>
  <c r="E69" i="38"/>
  <c r="BP50" i="38"/>
  <c r="L19" i="38"/>
  <c r="U24" i="38"/>
  <c r="L27" i="38"/>
  <c r="U4" i="38"/>
  <c r="AD11" i="38"/>
  <c r="L33" i="38"/>
  <c r="AV21" i="38"/>
  <c r="AD32" i="38"/>
  <c r="U35" i="38"/>
  <c r="L29" i="38"/>
  <c r="AD25" i="38"/>
  <c r="AM16" i="38"/>
  <c r="AV5" i="38"/>
  <c r="AM31" i="38"/>
  <c r="AV16" i="38"/>
  <c r="AM5" i="38"/>
  <c r="AV24" i="38"/>
  <c r="AV33" i="38"/>
  <c r="U16" i="38"/>
  <c r="AD31" i="38"/>
  <c r="U27" i="38"/>
  <c r="L21" i="38"/>
  <c r="AM32" i="38"/>
  <c r="L16" i="38"/>
  <c r="L24" i="38"/>
  <c r="L11" i="38"/>
  <c r="L69" i="38" s="1"/>
  <c r="AD19" i="38"/>
  <c r="L23" i="38"/>
  <c r="AV15" i="38"/>
  <c r="AV4" i="38"/>
  <c r="U31" i="38"/>
  <c r="AD33" i="38"/>
  <c r="U29" i="38"/>
  <c r="U32" i="38"/>
  <c r="AM17" i="38"/>
  <c r="U19" i="38"/>
  <c r="AM29" i="38"/>
  <c r="AD28" i="38"/>
  <c r="AD17" i="38"/>
  <c r="AV29" i="38"/>
  <c r="L17" i="38"/>
  <c r="AV17" i="38"/>
  <c r="L35" i="38"/>
  <c r="U25" i="38"/>
  <c r="AV13" i="38"/>
  <c r="AM4" i="38"/>
  <c r="AD35" i="38"/>
  <c r="AD29" i="38"/>
  <c r="AV31" i="38"/>
  <c r="AV9" i="38"/>
  <c r="AD5" i="38"/>
  <c r="AV20" i="38"/>
  <c r="AM24" i="38"/>
  <c r="AM19" i="38"/>
  <c r="AM21" i="38"/>
  <c r="U5" i="38"/>
  <c r="AD21" i="38"/>
  <c r="U20" i="38"/>
  <c r="AM28" i="38"/>
  <c r="AV32" i="38"/>
  <c r="U33" i="38"/>
  <c r="AM7" i="38"/>
  <c r="L28" i="38"/>
  <c r="AD23" i="38"/>
  <c r="AD4" i="38"/>
  <c r="AM25" i="38"/>
  <c r="AV25" i="38"/>
  <c r="AD27" i="38"/>
  <c r="L32" i="38"/>
  <c r="AD20" i="38"/>
  <c r="AV19" i="38"/>
  <c r="AV12" i="38"/>
  <c r="AM23" i="38"/>
  <c r="AV11" i="38"/>
  <c r="AM35" i="38"/>
  <c r="AV23" i="38"/>
  <c r="U21" i="38"/>
  <c r="U17" i="38"/>
  <c r="AD16" i="38"/>
  <c r="AM20" i="38"/>
  <c r="U28" i="38"/>
  <c r="AV28" i="38"/>
  <c r="L25" i="38"/>
  <c r="AD7" i="38"/>
  <c r="AV35" i="38"/>
  <c r="AM33" i="38"/>
  <c r="I15" i="3"/>
  <c r="J15" i="3"/>
  <c r="P11" i="3"/>
  <c r="Q11" i="3" s="1"/>
  <c r="H15" i="3"/>
  <c r="P6" i="3"/>
  <c r="P33" i="3"/>
  <c r="K33" i="3"/>
  <c r="I33" i="3"/>
  <c r="J33" i="3"/>
  <c r="H33" i="3"/>
  <c r="F33" i="3"/>
  <c r="G33" i="3"/>
  <c r="P21" i="3"/>
  <c r="Q21" i="3" s="1"/>
  <c r="F60" i="3"/>
  <c r="F42" i="3"/>
  <c r="C15" i="15"/>
  <c r="D15" i="15" s="1"/>
  <c r="E15" i="15" s="1"/>
  <c r="F15" i="15" s="1"/>
  <c r="O20" i="3" s="1"/>
  <c r="P20" i="3" s="1"/>
  <c r="F15" i="3"/>
  <c r="P69" i="3"/>
  <c r="Q14" i="3"/>
  <c r="P15" i="3"/>
  <c r="P48" i="3"/>
  <c r="F51" i="3"/>
  <c r="P60" i="3"/>
  <c r="Q56" i="3"/>
  <c r="P42" i="3"/>
  <c r="Q32" i="3"/>
  <c r="Q3" i="3"/>
  <c r="G47" i="13"/>
  <c r="G58" i="13"/>
  <c r="G57" i="13"/>
  <c r="G46" i="13"/>
  <c r="K7" i="17" l="1"/>
  <c r="K16" i="17"/>
  <c r="H52" i="17"/>
  <c r="H43" i="17"/>
  <c r="BH63" i="38"/>
  <c r="AZ98" i="38" s="1"/>
  <c r="I16" i="17"/>
  <c r="I7" i="17"/>
  <c r="J52" i="3"/>
  <c r="J43" i="3"/>
  <c r="K52" i="17"/>
  <c r="K43" i="17"/>
  <c r="Q2" i="17"/>
  <c r="P6" i="17"/>
  <c r="F52" i="17"/>
  <c r="F43" i="17"/>
  <c r="P51" i="17"/>
  <c r="Q48" i="17"/>
  <c r="BE66" i="38"/>
  <c r="AW101" i="38" s="1"/>
  <c r="CE63" i="38"/>
  <c r="BS98" i="38" s="1"/>
  <c r="I43" i="3"/>
  <c r="I52" i="3"/>
  <c r="BG65" i="38"/>
  <c r="AY100" i="38" s="1"/>
  <c r="BG58" i="38"/>
  <c r="AY93" i="38" s="1"/>
  <c r="BD63" i="38"/>
  <c r="AV98" i="38" s="1"/>
  <c r="BF66" i="38"/>
  <c r="AX101" i="38" s="1"/>
  <c r="H52" i="3"/>
  <c r="H43" i="3"/>
  <c r="P42" i="17"/>
  <c r="Q38" i="17"/>
  <c r="I34" i="16"/>
  <c r="G43" i="17"/>
  <c r="G52" i="17"/>
  <c r="BC58" i="38"/>
  <c r="AU93" i="38" s="1"/>
  <c r="BF56" i="38"/>
  <c r="AX91" i="38" s="1"/>
  <c r="BD65" i="38"/>
  <c r="AV100" i="38" s="1"/>
  <c r="BU53" i="38"/>
  <c r="BK88" i="38" s="1"/>
  <c r="BC63" i="38"/>
  <c r="AU98" i="38" s="1"/>
  <c r="J16" i="17"/>
  <c r="J7" i="17"/>
  <c r="F16" i="17"/>
  <c r="F7" i="17"/>
  <c r="K52" i="3"/>
  <c r="K43" i="3"/>
  <c r="I52" i="17"/>
  <c r="I43" i="17"/>
  <c r="Q29" i="16"/>
  <c r="P33" i="16"/>
  <c r="P25" i="16" s="1"/>
  <c r="P15" i="17"/>
  <c r="Q11" i="17"/>
  <c r="BH58" i="38"/>
  <c r="AZ93" i="38" s="1"/>
  <c r="Q38" i="16"/>
  <c r="P42" i="16"/>
  <c r="T38" i="16" s="1"/>
  <c r="BC65" i="38"/>
  <c r="AU100" i="38" s="1"/>
  <c r="BE67" i="38"/>
  <c r="AW102" i="38" s="1"/>
  <c r="BE39" i="38"/>
  <c r="AW74" i="38" s="1"/>
  <c r="G7" i="17"/>
  <c r="G16" i="17"/>
  <c r="H7" i="17"/>
  <c r="H16" i="17"/>
  <c r="S20" i="16"/>
  <c r="T20" i="16" s="1"/>
  <c r="G52" i="3"/>
  <c r="G43" i="3"/>
  <c r="J43" i="17"/>
  <c r="J52" i="17"/>
  <c r="K34" i="16"/>
  <c r="K7" i="16"/>
  <c r="K16" i="16"/>
  <c r="J16" i="16"/>
  <c r="J7" i="16"/>
  <c r="F43" i="3"/>
  <c r="F52" i="3"/>
  <c r="J24" i="3"/>
  <c r="J34" i="3" s="1"/>
  <c r="I24" i="3"/>
  <c r="I25" i="3" s="1"/>
  <c r="H24" i="3"/>
  <c r="H34" i="3" s="1"/>
  <c r="K25" i="3"/>
  <c r="K34" i="3"/>
  <c r="I34" i="3"/>
  <c r="H25" i="3"/>
  <c r="G34" i="3"/>
  <c r="G25" i="3"/>
  <c r="BE65" i="38"/>
  <c r="AW100" i="38" s="1"/>
  <c r="BH59" i="38"/>
  <c r="AZ94" i="38" s="1"/>
  <c r="BE50" i="38"/>
  <c r="AW85" i="38" s="1"/>
  <c r="BF58" i="38"/>
  <c r="AX93" i="38" s="1"/>
  <c r="BD67" i="38"/>
  <c r="AV102" i="38" s="1"/>
  <c r="BS51" i="38"/>
  <c r="BI86" i="38" s="1"/>
  <c r="BF60" i="38"/>
  <c r="AX95" i="38" s="1"/>
  <c r="BD60" i="38"/>
  <c r="AV95" i="38" s="1"/>
  <c r="BS54" i="38"/>
  <c r="BI89" i="38" s="1"/>
  <c r="BF65" i="38"/>
  <c r="AX100" i="38" s="1"/>
  <c r="BD58" i="38"/>
  <c r="AV93" i="38" s="1"/>
  <c r="BU54" i="38"/>
  <c r="BK89" i="38" s="1"/>
  <c r="I67" i="38"/>
  <c r="H102" i="38" s="1"/>
  <c r="BH57" i="38"/>
  <c r="AZ92" i="38" s="1"/>
  <c r="BH67" i="38"/>
  <c r="AZ102" i="38" s="1"/>
  <c r="BC67" i="38"/>
  <c r="AU102" i="38" s="1"/>
  <c r="BC64" i="38"/>
  <c r="AU99" i="38" s="1"/>
  <c r="BE48" i="38"/>
  <c r="AW83" i="38" s="1"/>
  <c r="BE64" i="38"/>
  <c r="AW99" i="38" s="1"/>
  <c r="BH64" i="38"/>
  <c r="AZ99" i="38" s="1"/>
  <c r="BC43" i="38"/>
  <c r="AU78" i="38" s="1"/>
  <c r="BD41" i="38"/>
  <c r="AV76" i="38" s="1"/>
  <c r="BG67" i="38"/>
  <c r="AY102" i="38" s="1"/>
  <c r="BG55" i="38"/>
  <c r="AY90" i="38" s="1"/>
  <c r="BG49" i="38"/>
  <c r="AY84" i="38" s="1"/>
  <c r="BE42" i="38"/>
  <c r="AW77" i="38" s="1"/>
  <c r="BF44" i="38"/>
  <c r="AX79" i="38" s="1"/>
  <c r="BG42" i="38"/>
  <c r="AY77" i="38" s="1"/>
  <c r="CE66" i="38"/>
  <c r="BS101" i="38" s="1"/>
  <c r="BF41" i="38"/>
  <c r="AX76" i="38" s="1"/>
  <c r="BH40" i="38"/>
  <c r="AZ75" i="38" s="1"/>
  <c r="BE61" i="38"/>
  <c r="AW96" i="38" s="1"/>
  <c r="BF62" i="38"/>
  <c r="AX97" i="38" s="1"/>
  <c r="BE55" i="38"/>
  <c r="AW90" i="38" s="1"/>
  <c r="BC61" i="38"/>
  <c r="AU96" i="38" s="1"/>
  <c r="BC55" i="38"/>
  <c r="AU90" i="38" s="1"/>
  <c r="BQ52" i="38"/>
  <c r="BG87" i="38" s="1"/>
  <c r="BG59" i="38"/>
  <c r="AY94" i="38" s="1"/>
  <c r="BD44" i="38"/>
  <c r="AV79" i="38" s="1"/>
  <c r="BC44" i="38"/>
  <c r="AU79" i="38" s="1"/>
  <c r="BG57" i="38"/>
  <c r="AY92" i="38" s="1"/>
  <c r="BE57" i="38"/>
  <c r="AW92" i="38" s="1"/>
  <c r="BH42" i="38"/>
  <c r="AZ77" i="38" s="1"/>
  <c r="BV44" i="38"/>
  <c r="BL79" i="38" s="1"/>
  <c r="BE49" i="38"/>
  <c r="AW84" i="38" s="1"/>
  <c r="BH49" i="38"/>
  <c r="AZ84" i="38" s="1"/>
  <c r="BE59" i="38"/>
  <c r="AW94" i="38" s="1"/>
  <c r="BC49" i="38"/>
  <c r="AU84" i="38" s="1"/>
  <c r="BD59" i="38"/>
  <c r="AV94" i="38" s="1"/>
  <c r="BG44" i="38"/>
  <c r="AY79" i="38" s="1"/>
  <c r="BH44" i="38"/>
  <c r="AZ79" i="38" s="1"/>
  <c r="BF57" i="38"/>
  <c r="AX92" i="38" s="1"/>
  <c r="BD57" i="38"/>
  <c r="AV92" i="38" s="1"/>
  <c r="BD42" i="38"/>
  <c r="AV77" i="38" s="1"/>
  <c r="BF42" i="38"/>
  <c r="AX77" i="38" s="1"/>
  <c r="BF49" i="38"/>
  <c r="AX84" i="38" s="1"/>
  <c r="BF59" i="38"/>
  <c r="AX94" i="38" s="1"/>
  <c r="BU44" i="38"/>
  <c r="BK79" i="38" s="1"/>
  <c r="BH41" i="38"/>
  <c r="AZ76" i="38" s="1"/>
  <c r="BG41" i="38"/>
  <c r="AY76" i="38" s="1"/>
  <c r="BH62" i="38"/>
  <c r="AZ97" i="38" s="1"/>
  <c r="BE62" i="38"/>
  <c r="AW97" i="38" s="1"/>
  <c r="BF55" i="38"/>
  <c r="AX90" i="38" s="1"/>
  <c r="BH55" i="38"/>
  <c r="AZ90" i="38" s="1"/>
  <c r="BF43" i="38"/>
  <c r="AX78" i="38" s="1"/>
  <c r="BG39" i="38"/>
  <c r="AY74" i="38" s="1"/>
  <c r="BG56" i="38"/>
  <c r="AY91" i="38" s="1"/>
  <c r="BD50" i="38"/>
  <c r="AV85" i="38" s="1"/>
  <c r="BQ51" i="38"/>
  <c r="BG86" i="38" s="1"/>
  <c r="BC56" i="38"/>
  <c r="AU91" i="38" s="1"/>
  <c r="BS53" i="38"/>
  <c r="BI88" i="38" s="1"/>
  <c r="BF50" i="38"/>
  <c r="AX85" i="38" s="1"/>
  <c r="BU51" i="38"/>
  <c r="BK86" i="38" s="1"/>
  <c r="BG40" i="38"/>
  <c r="AY75" i="38" s="1"/>
  <c r="BE56" i="38"/>
  <c r="AW91" i="38" s="1"/>
  <c r="BD56" i="38"/>
  <c r="AV91" i="38" s="1"/>
  <c r="BG45" i="38"/>
  <c r="AY80" i="38" s="1"/>
  <c r="BQ53" i="38"/>
  <c r="BG88" i="38" s="1"/>
  <c r="BG50" i="38"/>
  <c r="AY85" i="38" s="1"/>
  <c r="BT51" i="38"/>
  <c r="BJ86" i="38" s="1"/>
  <c r="BR51" i="38"/>
  <c r="BH86" i="38" s="1"/>
  <c r="BJ42" i="38"/>
  <c r="BA77" i="38" s="1"/>
  <c r="BR53" i="38"/>
  <c r="BH88" i="38" s="1"/>
  <c r="F43" i="38"/>
  <c r="E78" i="38" s="1"/>
  <c r="BH47" i="38"/>
  <c r="AZ82" i="38" s="1"/>
  <c r="BG43" i="38"/>
  <c r="AY78" i="38" s="1"/>
  <c r="BH45" i="38"/>
  <c r="AZ80" i="38" s="1"/>
  <c r="BG47" i="38"/>
  <c r="AY82" i="38" s="1"/>
  <c r="BU52" i="38"/>
  <c r="BK87" i="38" s="1"/>
  <c r="BE45" i="38"/>
  <c r="AW80" i="38" s="1"/>
  <c r="BD40" i="38"/>
  <c r="AV75" i="38" s="1"/>
  <c r="BF47" i="38"/>
  <c r="AX82" i="38" s="1"/>
  <c r="BD39" i="38"/>
  <c r="AV74" i="38" s="1"/>
  <c r="BF48" i="38"/>
  <c r="AX83" i="38" s="1"/>
  <c r="BH48" i="38"/>
  <c r="AZ83" i="38" s="1"/>
  <c r="BE43" i="38"/>
  <c r="AW78" i="38" s="1"/>
  <c r="BF45" i="38"/>
  <c r="AX80" i="38" s="1"/>
  <c r="BD45" i="38"/>
  <c r="AV80" i="38" s="1"/>
  <c r="BF40" i="38"/>
  <c r="AX75" i="38" s="1"/>
  <c r="BC47" i="38"/>
  <c r="AU82" i="38" s="1"/>
  <c r="BD47" i="38"/>
  <c r="AV82" i="38" s="1"/>
  <c r="BF39" i="38"/>
  <c r="AX74" i="38" s="1"/>
  <c r="BC39" i="38"/>
  <c r="AU74" i="38" s="1"/>
  <c r="BH43" i="38"/>
  <c r="AZ78" i="38" s="1"/>
  <c r="BC40" i="38"/>
  <c r="AU75" i="38" s="1"/>
  <c r="BV52" i="38"/>
  <c r="BL87" i="38" s="1"/>
  <c r="BD48" i="38"/>
  <c r="AV83" i="38" s="1"/>
  <c r="BG48" i="38"/>
  <c r="AY83" i="38" s="1"/>
  <c r="BM39" i="38"/>
  <c r="BD74" i="38" s="1"/>
  <c r="BT53" i="38"/>
  <c r="BJ88" i="38" s="1"/>
  <c r="K43" i="38"/>
  <c r="J78" i="38" s="1"/>
  <c r="CH63" i="38"/>
  <c r="BV98" i="38" s="1"/>
  <c r="BJ39" i="38"/>
  <c r="BA74" i="38" s="1"/>
  <c r="BK53" i="38"/>
  <c r="BB88" i="38" s="1"/>
  <c r="BM42" i="38"/>
  <c r="BD77" i="38" s="1"/>
  <c r="BK42" i="38"/>
  <c r="BB77" i="38" s="1"/>
  <c r="CF63" i="38"/>
  <c r="BT98" i="38" s="1"/>
  <c r="BK39" i="38"/>
  <c r="BB74" i="38" s="1"/>
  <c r="BN42" i="38"/>
  <c r="BE77" i="38" s="1"/>
  <c r="BT52" i="38"/>
  <c r="BJ87" i="38" s="1"/>
  <c r="BO39" i="38"/>
  <c r="BF74" i="38" s="1"/>
  <c r="BN39" i="38"/>
  <c r="BE74" i="38" s="1"/>
  <c r="BL42" i="38"/>
  <c r="BC77" i="38" s="1"/>
  <c r="CI64" i="38"/>
  <c r="BW99" i="38" s="1"/>
  <c r="BR52" i="38"/>
  <c r="BH87" i="38" s="1"/>
  <c r="H43" i="38"/>
  <c r="G78" i="38" s="1"/>
  <c r="L39" i="38"/>
  <c r="O39" i="38" s="1"/>
  <c r="M74" i="38" s="1"/>
  <c r="L40" i="38"/>
  <c r="Q40" i="38" s="1"/>
  <c r="O75" i="38" s="1"/>
  <c r="CG63" i="38"/>
  <c r="BU98" i="38" s="1"/>
  <c r="CI66" i="38"/>
  <c r="BW101" i="38" s="1"/>
  <c r="BR44" i="38"/>
  <c r="BH79" i="38" s="1"/>
  <c r="BS44" i="38"/>
  <c r="BI79" i="38" s="1"/>
  <c r="L41" i="38"/>
  <c r="Q41" i="38" s="1"/>
  <c r="O76" i="38" s="1"/>
  <c r="G43" i="38"/>
  <c r="F78" i="38" s="1"/>
  <c r="CI63" i="38"/>
  <c r="BW98" i="38" s="1"/>
  <c r="CF66" i="38"/>
  <c r="BT101" i="38" s="1"/>
  <c r="CH64" i="38"/>
  <c r="BV99" i="38" s="1"/>
  <c r="CF64" i="38"/>
  <c r="BT99" i="38" s="1"/>
  <c r="CG64" i="38"/>
  <c r="BU99" i="38" s="1"/>
  <c r="CJ64" i="38"/>
  <c r="BX99" i="38" s="1"/>
  <c r="CJ66" i="38"/>
  <c r="BX101" i="38" s="1"/>
  <c r="CH66" i="38"/>
  <c r="BV101" i="38" s="1"/>
  <c r="BJ41" i="38"/>
  <c r="BA76" i="38" s="1"/>
  <c r="L67" i="38"/>
  <c r="BM41" i="38"/>
  <c r="BD76" i="38" s="1"/>
  <c r="L68" i="38"/>
  <c r="Q68" i="38" s="1"/>
  <c r="O103" i="38" s="1"/>
  <c r="L70" i="38"/>
  <c r="Q70" i="38" s="1"/>
  <c r="O105" i="38" s="1"/>
  <c r="BO40" i="38"/>
  <c r="BF75" i="38" s="1"/>
  <c r="BJ40" i="38"/>
  <c r="BA75" i="38" s="1"/>
  <c r="BM40" i="38"/>
  <c r="BD75" i="38" s="1"/>
  <c r="BK40" i="38"/>
  <c r="BB75" i="38" s="1"/>
  <c r="BL41" i="38"/>
  <c r="BC76" i="38" s="1"/>
  <c r="BN40" i="38"/>
  <c r="BE75" i="38" s="1"/>
  <c r="BK41" i="38"/>
  <c r="BB76" i="38" s="1"/>
  <c r="BN41" i="38"/>
  <c r="BE76" i="38" s="1"/>
  <c r="BV48" i="38"/>
  <c r="BL83" i="38" s="1"/>
  <c r="BL48" i="38"/>
  <c r="BC83" i="38" s="1"/>
  <c r="BJ51" i="38"/>
  <c r="BA86" i="38" s="1"/>
  <c r="Q47" i="18"/>
  <c r="P51" i="18"/>
  <c r="T47" i="18" s="1"/>
  <c r="H113" i="13"/>
  <c r="H115" i="13"/>
  <c r="H118" i="13"/>
  <c r="H116" i="13"/>
  <c r="H111" i="13"/>
  <c r="H114" i="13"/>
  <c r="H112" i="13"/>
  <c r="H117" i="13"/>
  <c r="H101" i="13"/>
  <c r="H103" i="13"/>
  <c r="H104" i="13"/>
  <c r="H100" i="13"/>
  <c r="H105" i="13"/>
  <c r="H102" i="13"/>
  <c r="H106" i="13"/>
  <c r="H107" i="13"/>
  <c r="K89" i="13"/>
  <c r="O89" i="13" s="1"/>
  <c r="L89" i="13"/>
  <c r="N89" i="13"/>
  <c r="E354" i="14" s="1"/>
  <c r="J89" i="13"/>
  <c r="Q56" i="17"/>
  <c r="P60" i="17"/>
  <c r="T56" i="17" s="1"/>
  <c r="H155" i="13"/>
  <c r="H160" i="13"/>
  <c r="H159" i="13"/>
  <c r="H158" i="13"/>
  <c r="H156" i="13"/>
  <c r="H162" i="13"/>
  <c r="H161" i="13"/>
  <c r="H157" i="13"/>
  <c r="U38" i="30"/>
  <c r="D82" i="13" s="1"/>
  <c r="C82" i="13"/>
  <c r="G82" i="13" s="1"/>
  <c r="H123" i="13"/>
  <c r="H129" i="13"/>
  <c r="H126" i="13"/>
  <c r="H125" i="13"/>
  <c r="H127" i="13"/>
  <c r="H128" i="13"/>
  <c r="H122" i="13"/>
  <c r="H124" i="13"/>
  <c r="Q20" i="29"/>
  <c r="P24" i="29"/>
  <c r="T20" i="29" s="1"/>
  <c r="H147" i="13"/>
  <c r="H145" i="13"/>
  <c r="H150" i="13"/>
  <c r="H146" i="13"/>
  <c r="H151" i="13"/>
  <c r="H149" i="13"/>
  <c r="H148" i="13"/>
  <c r="H144" i="13"/>
  <c r="H140" i="13"/>
  <c r="H139" i="13"/>
  <c r="H136" i="13"/>
  <c r="H133" i="13"/>
  <c r="H135" i="13"/>
  <c r="H138" i="13"/>
  <c r="H137" i="13"/>
  <c r="H134" i="13"/>
  <c r="P15" i="16"/>
  <c r="Q11" i="16"/>
  <c r="Q2" i="19"/>
  <c r="P6" i="19"/>
  <c r="T2" i="19" s="1"/>
  <c r="BL65" i="38"/>
  <c r="BC100" i="38" s="1"/>
  <c r="BJ57" i="38"/>
  <c r="BA92" i="38" s="1"/>
  <c r="BO55" i="38"/>
  <c r="BF90" i="38" s="1"/>
  <c r="BV55" i="38"/>
  <c r="BL90" i="38" s="1"/>
  <c r="BK47" i="38"/>
  <c r="BB82" i="38" s="1"/>
  <c r="BN45" i="38"/>
  <c r="BE80" i="38" s="1"/>
  <c r="BK48" i="38"/>
  <c r="BB83" i="38" s="1"/>
  <c r="BN65" i="38"/>
  <c r="BE100" i="38" s="1"/>
  <c r="BQ65" i="38"/>
  <c r="BG100" i="38" s="1"/>
  <c r="BU55" i="38"/>
  <c r="BK90" i="38" s="1"/>
  <c r="BO57" i="38"/>
  <c r="BF92" i="38" s="1"/>
  <c r="BL53" i="38"/>
  <c r="BC88" i="38" s="1"/>
  <c r="BR57" i="38"/>
  <c r="BH92" i="38" s="1"/>
  <c r="BO48" i="38"/>
  <c r="BF83" i="38" s="1"/>
  <c r="BO65" i="38"/>
  <c r="BF100" i="38" s="1"/>
  <c r="BU48" i="38"/>
  <c r="BK83" i="38" s="1"/>
  <c r="BN57" i="38"/>
  <c r="BE92" i="38" s="1"/>
  <c r="BQ64" i="38"/>
  <c r="BG99" i="38" s="1"/>
  <c r="BQ58" i="38"/>
  <c r="BG93" i="38" s="1"/>
  <c r="BT41" i="38"/>
  <c r="BJ76" i="38" s="1"/>
  <c r="J45" i="38"/>
  <c r="I80" i="38" s="1"/>
  <c r="BT65" i="38"/>
  <c r="BJ100" i="38" s="1"/>
  <c r="BO61" i="38"/>
  <c r="BF96" i="38" s="1"/>
  <c r="BR65" i="38"/>
  <c r="BH100" i="38" s="1"/>
  <c r="BJ70" i="38"/>
  <c r="BA105" i="38" s="1"/>
  <c r="BS55" i="38"/>
  <c r="BI90" i="38" s="1"/>
  <c r="BJ48" i="38"/>
  <c r="BA83" i="38" s="1"/>
  <c r="BM48" i="38"/>
  <c r="BD83" i="38" s="1"/>
  <c r="BJ47" i="38"/>
  <c r="BA82" i="38" s="1"/>
  <c r="BM65" i="38"/>
  <c r="BD100" i="38" s="1"/>
  <c r="BU65" i="38"/>
  <c r="BK100" i="38" s="1"/>
  <c r="BS65" i="38"/>
  <c r="BI100" i="38" s="1"/>
  <c r="BQ57" i="38"/>
  <c r="BG92" i="38" s="1"/>
  <c r="BL70" i="38"/>
  <c r="BC105" i="38" s="1"/>
  <c r="BM55" i="38"/>
  <c r="BD90" i="38" s="1"/>
  <c r="BS48" i="38"/>
  <c r="BI83" i="38" s="1"/>
  <c r="BT64" i="38"/>
  <c r="BJ99" i="38" s="1"/>
  <c r="BQ55" i="38"/>
  <c r="BG90" i="38" s="1"/>
  <c r="BK57" i="38"/>
  <c r="BB92" i="38" s="1"/>
  <c r="BL57" i="38"/>
  <c r="BC92" i="38" s="1"/>
  <c r="BO53" i="38"/>
  <c r="BF88" i="38" s="1"/>
  <c r="BM45" i="38"/>
  <c r="BD80" i="38" s="1"/>
  <c r="BN47" i="38"/>
  <c r="BE82" i="38" s="1"/>
  <c r="BK65" i="38"/>
  <c r="BB100" i="38" s="1"/>
  <c r="BU57" i="38"/>
  <c r="BK92" i="38" s="1"/>
  <c r="BM70" i="38"/>
  <c r="BD105" i="38" s="1"/>
  <c r="BJ55" i="38"/>
  <c r="BA90" i="38" s="1"/>
  <c r="BV64" i="38"/>
  <c r="BL99" i="38" s="1"/>
  <c r="BT55" i="38"/>
  <c r="BJ90" i="38" s="1"/>
  <c r="BK45" i="38"/>
  <c r="BB80" i="38" s="1"/>
  <c r="BM51" i="38"/>
  <c r="BD86" i="38" s="1"/>
  <c r="BJ69" i="38"/>
  <c r="BA104" i="38" s="1"/>
  <c r="BJ52" i="38"/>
  <c r="BA87" i="38" s="1"/>
  <c r="BO54" i="38"/>
  <c r="BF89" i="38" s="1"/>
  <c r="BV39" i="38"/>
  <c r="BL74" i="38" s="1"/>
  <c r="BM56" i="38"/>
  <c r="BD91" i="38" s="1"/>
  <c r="BV58" i="38"/>
  <c r="BL93" i="38" s="1"/>
  <c r="BU41" i="38"/>
  <c r="BK76" i="38" s="1"/>
  <c r="BT42" i="38"/>
  <c r="BJ77" i="38" s="1"/>
  <c r="BK51" i="38"/>
  <c r="BB86" i="38" s="1"/>
  <c r="BN61" i="38"/>
  <c r="BE96" i="38" s="1"/>
  <c r="BQ39" i="38"/>
  <c r="BG74" i="38" s="1"/>
  <c r="BJ56" i="38"/>
  <c r="BA91" i="38" s="1"/>
  <c r="BV41" i="38"/>
  <c r="BL76" i="38" s="1"/>
  <c r="BU42" i="38"/>
  <c r="BK77" i="38" s="1"/>
  <c r="BL51" i="38"/>
  <c r="BC86" i="38" s="1"/>
  <c r="BK69" i="38"/>
  <c r="BB104" i="38" s="1"/>
  <c r="K45" i="38"/>
  <c r="J80" i="38" s="1"/>
  <c r="BT39" i="38"/>
  <c r="BJ74" i="38" s="1"/>
  <c r="BL56" i="38"/>
  <c r="BC91" i="38" s="1"/>
  <c r="BS58" i="38"/>
  <c r="BI93" i="38" s="1"/>
  <c r="BO51" i="38"/>
  <c r="BF86" i="38" s="1"/>
  <c r="BM69" i="38"/>
  <c r="BD104" i="38" s="1"/>
  <c r="BK61" i="38"/>
  <c r="BB96" i="38" s="1"/>
  <c r="BO52" i="38"/>
  <c r="BF87" i="38" s="1"/>
  <c r="BL54" i="38"/>
  <c r="BC89" i="38" s="1"/>
  <c r="F45" i="38"/>
  <c r="E80" i="38" s="1"/>
  <c r="K67" i="38"/>
  <c r="J102" i="38" s="1"/>
  <c r="BR42" i="38"/>
  <c r="BH77" i="38" s="1"/>
  <c r="BL52" i="38"/>
  <c r="BC87" i="38" s="1"/>
  <c r="BN54" i="38"/>
  <c r="BE89" i="38" s="1"/>
  <c r="F67" i="38"/>
  <c r="E102" i="38" s="1"/>
  <c r="BR39" i="38"/>
  <c r="BH74" i="38" s="1"/>
  <c r="BO56" i="38"/>
  <c r="BF91" i="38" s="1"/>
  <c r="BU58" i="38"/>
  <c r="BK93" i="38" s="1"/>
  <c r="BQ41" i="38"/>
  <c r="BG76" i="38" s="1"/>
  <c r="BR41" i="38"/>
  <c r="BH76" i="38" s="1"/>
  <c r="BV42" i="38"/>
  <c r="BL77" i="38" s="1"/>
  <c r="BQ42" i="38"/>
  <c r="BG77" i="38" s="1"/>
  <c r="BO69" i="38"/>
  <c r="BF104" i="38" s="1"/>
  <c r="BJ61" i="38"/>
  <c r="BA96" i="38" s="1"/>
  <c r="BM61" i="38"/>
  <c r="BD96" i="38" s="1"/>
  <c r="BM52" i="38"/>
  <c r="BD87" i="38" s="1"/>
  <c r="BM54" i="38"/>
  <c r="BD89" i="38" s="1"/>
  <c r="BK54" i="38"/>
  <c r="BB89" i="38" s="1"/>
  <c r="H45" i="38"/>
  <c r="G80" i="38" s="1"/>
  <c r="G67" i="38"/>
  <c r="F102" i="38" s="1"/>
  <c r="L53" i="38"/>
  <c r="Q53" i="38" s="1"/>
  <c r="O88" i="38" s="1"/>
  <c r="BU39" i="38"/>
  <c r="BK74" i="38" s="1"/>
  <c r="BK56" i="38"/>
  <c r="BB91" i="38" s="1"/>
  <c r="BR58" i="38"/>
  <c r="BH93" i="38" s="1"/>
  <c r="BN69" i="38"/>
  <c r="BE104" i="38" s="1"/>
  <c r="BN52" i="38"/>
  <c r="BE87" i="38" s="1"/>
  <c r="G45" i="38"/>
  <c r="F80" i="38" s="1"/>
  <c r="J67" i="38"/>
  <c r="I102" i="38" s="1"/>
  <c r="BO47" i="38"/>
  <c r="BF82" i="38" s="1"/>
  <c r="BT57" i="38"/>
  <c r="BJ92" i="38" s="1"/>
  <c r="BK70" i="38"/>
  <c r="BB105" i="38" s="1"/>
  <c r="BN70" i="38"/>
  <c r="BE105" i="38" s="1"/>
  <c r="BN55" i="38"/>
  <c r="BE90" i="38" s="1"/>
  <c r="BR48" i="38"/>
  <c r="BH83" i="38" s="1"/>
  <c r="BU64" i="38"/>
  <c r="BK99" i="38" s="1"/>
  <c r="BR64" i="38"/>
  <c r="BH99" i="38" s="1"/>
  <c r="BO45" i="38"/>
  <c r="BF80" i="38" s="1"/>
  <c r="BJ45" i="38"/>
  <c r="BA80" i="38" s="1"/>
  <c r="BJ53" i="38"/>
  <c r="BA88" i="38" s="1"/>
  <c r="BM53" i="38"/>
  <c r="BD88" i="38" s="1"/>
  <c r="L48" i="38"/>
  <c r="N48" i="38" s="1"/>
  <c r="L83" i="38" s="1"/>
  <c r="L42" i="38"/>
  <c r="N42" i="38" s="1"/>
  <c r="L77" i="38" s="1"/>
  <c r="BL47" i="38"/>
  <c r="BC82" i="38" s="1"/>
  <c r="L44" i="38"/>
  <c r="O44" i="38" s="1"/>
  <c r="M79" i="38" s="1"/>
  <c r="BV57" i="38"/>
  <c r="BL92" i="38" s="1"/>
  <c r="BK55" i="38"/>
  <c r="BB90" i="38" s="1"/>
  <c r="BT48" i="38"/>
  <c r="BJ83" i="38" s="1"/>
  <c r="BT63" i="38"/>
  <c r="BJ98" i="38" s="1"/>
  <c r="BR63" i="38"/>
  <c r="BH98" i="38" s="1"/>
  <c r="BS63" i="38"/>
  <c r="BI98" i="38" s="1"/>
  <c r="BU63" i="38"/>
  <c r="BK98" i="38" s="1"/>
  <c r="BQ63" i="38"/>
  <c r="BG98" i="38" s="1"/>
  <c r="BV63" i="38"/>
  <c r="BL98" i="38" s="1"/>
  <c r="CH42" i="38"/>
  <c r="BV77" i="38" s="1"/>
  <c r="CE42" i="38"/>
  <c r="BS77" i="38" s="1"/>
  <c r="CJ42" i="38"/>
  <c r="BX77" i="38" s="1"/>
  <c r="CF42" i="38"/>
  <c r="BT77" i="38" s="1"/>
  <c r="CG42" i="38"/>
  <c r="BU77" i="38" s="1"/>
  <c r="CI42" i="38"/>
  <c r="BW77" i="38" s="1"/>
  <c r="BJ49" i="38"/>
  <c r="BA84" i="38" s="1"/>
  <c r="BM49" i="38"/>
  <c r="BD84" i="38" s="1"/>
  <c r="BL49" i="38"/>
  <c r="BC84" i="38" s="1"/>
  <c r="BK49" i="38"/>
  <c r="BB84" i="38" s="1"/>
  <c r="BO49" i="38"/>
  <c r="BF84" i="38" s="1"/>
  <c r="BN49" i="38"/>
  <c r="BE84" i="38" s="1"/>
  <c r="BM46" i="38"/>
  <c r="BD81" i="38" s="1"/>
  <c r="BL46" i="38"/>
  <c r="BC81" i="38" s="1"/>
  <c r="BK46" i="38"/>
  <c r="BB81" i="38" s="1"/>
  <c r="BO46" i="38"/>
  <c r="BF81" i="38" s="1"/>
  <c r="BN46" i="38"/>
  <c r="BE81" i="38" s="1"/>
  <c r="BJ46" i="38"/>
  <c r="BA81" i="38" s="1"/>
  <c r="I55" i="38"/>
  <c r="H90" i="38" s="1"/>
  <c r="F55" i="38"/>
  <c r="E90" i="38" s="1"/>
  <c r="H55" i="38"/>
  <c r="G90" i="38" s="1"/>
  <c r="G55" i="38"/>
  <c r="F90" i="38" s="1"/>
  <c r="K55" i="38"/>
  <c r="J90" i="38" s="1"/>
  <c r="J55" i="38"/>
  <c r="I90" i="38" s="1"/>
  <c r="I47" i="38"/>
  <c r="H82" i="38" s="1"/>
  <c r="J47" i="38"/>
  <c r="I82" i="38" s="1"/>
  <c r="H47" i="38"/>
  <c r="G82" i="38" s="1"/>
  <c r="G47" i="38"/>
  <c r="F82" i="38" s="1"/>
  <c r="K47" i="38"/>
  <c r="J82" i="38" s="1"/>
  <c r="F47" i="38"/>
  <c r="E82" i="38" s="1"/>
  <c r="BS47" i="38"/>
  <c r="BI82" i="38" s="1"/>
  <c r="BR47" i="38"/>
  <c r="BH82" i="38" s="1"/>
  <c r="BV47" i="38"/>
  <c r="BL82" i="38" s="1"/>
  <c r="BQ47" i="38"/>
  <c r="BG82" i="38" s="1"/>
  <c r="BU47" i="38"/>
  <c r="BK82" i="38" s="1"/>
  <c r="BT47" i="38"/>
  <c r="BJ82" i="38" s="1"/>
  <c r="N41" i="38"/>
  <c r="L76" i="38" s="1"/>
  <c r="BL62" i="38"/>
  <c r="BC97" i="38" s="1"/>
  <c r="BN62" i="38"/>
  <c r="BE97" i="38" s="1"/>
  <c r="BM62" i="38"/>
  <c r="BD97" i="38" s="1"/>
  <c r="BJ62" i="38"/>
  <c r="BA97" i="38" s="1"/>
  <c r="BO62" i="38"/>
  <c r="BF97" i="38" s="1"/>
  <c r="BK62" i="38"/>
  <c r="BB97" i="38" s="1"/>
  <c r="G64" i="38"/>
  <c r="F99" i="38" s="1"/>
  <c r="K64" i="38"/>
  <c r="J99" i="38" s="1"/>
  <c r="F64" i="38"/>
  <c r="E99" i="38" s="1"/>
  <c r="J64" i="38"/>
  <c r="I99" i="38" s="1"/>
  <c r="H64" i="38"/>
  <c r="G99" i="38" s="1"/>
  <c r="I64" i="38"/>
  <c r="H99" i="38" s="1"/>
  <c r="CE48" i="38"/>
  <c r="BS83" i="38" s="1"/>
  <c r="CJ48" i="38"/>
  <c r="BX83" i="38" s="1"/>
  <c r="CH48" i="38"/>
  <c r="BV83" i="38" s="1"/>
  <c r="CG48" i="38"/>
  <c r="BU83" i="38" s="1"/>
  <c r="CF48" i="38"/>
  <c r="BT83" i="38" s="1"/>
  <c r="CI48" i="38"/>
  <c r="BW83" i="38" s="1"/>
  <c r="CE59" i="38"/>
  <c r="BS94" i="38" s="1"/>
  <c r="CJ59" i="38"/>
  <c r="BX94" i="38" s="1"/>
  <c r="CF59" i="38"/>
  <c r="BT94" i="38" s="1"/>
  <c r="CH59" i="38"/>
  <c r="BV94" i="38" s="1"/>
  <c r="CG59" i="38"/>
  <c r="BU94" i="38" s="1"/>
  <c r="CI59" i="38"/>
  <c r="BW94" i="38" s="1"/>
  <c r="BY44" i="38"/>
  <c r="BN79" i="38" s="1"/>
  <c r="CC44" i="38"/>
  <c r="BR79" i="38" s="1"/>
  <c r="BX44" i="38"/>
  <c r="BM79" i="38" s="1"/>
  <c r="CB44" i="38"/>
  <c r="BQ79" i="38" s="1"/>
  <c r="CA44" i="38"/>
  <c r="BP79" i="38" s="1"/>
  <c r="BZ44" i="38"/>
  <c r="BO79" i="38" s="1"/>
  <c r="I69" i="38"/>
  <c r="H104" i="38" s="1"/>
  <c r="F69" i="38"/>
  <c r="E104" i="38" s="1"/>
  <c r="H69" i="38"/>
  <c r="G104" i="38" s="1"/>
  <c r="G69" i="38"/>
  <c r="F104" i="38" s="1"/>
  <c r="K69" i="38"/>
  <c r="J104" i="38" s="1"/>
  <c r="J69" i="38"/>
  <c r="I104" i="38" s="1"/>
  <c r="BR45" i="38"/>
  <c r="BH80" i="38" s="1"/>
  <c r="BT45" i="38"/>
  <c r="BJ80" i="38" s="1"/>
  <c r="BS45" i="38"/>
  <c r="BI80" i="38" s="1"/>
  <c r="BU45" i="38"/>
  <c r="BK80" i="38" s="1"/>
  <c r="BV45" i="38"/>
  <c r="BL80" i="38" s="1"/>
  <c r="BQ45" i="38"/>
  <c r="BG80" i="38" s="1"/>
  <c r="CF43" i="38"/>
  <c r="BT78" i="38" s="1"/>
  <c r="CH43" i="38"/>
  <c r="BV78" i="38" s="1"/>
  <c r="CG43" i="38"/>
  <c r="BU78" i="38" s="1"/>
  <c r="CJ43" i="38"/>
  <c r="BX78" i="38" s="1"/>
  <c r="CE43" i="38"/>
  <c r="BS78" i="38" s="1"/>
  <c r="CI43" i="38"/>
  <c r="BW78" i="38" s="1"/>
  <c r="CH70" i="38"/>
  <c r="BV105" i="38" s="1"/>
  <c r="CI70" i="38"/>
  <c r="BW105" i="38" s="1"/>
  <c r="CG70" i="38"/>
  <c r="BU105" i="38" s="1"/>
  <c r="CJ70" i="38"/>
  <c r="BX105" i="38" s="1"/>
  <c r="CF70" i="38"/>
  <c r="BT105" i="38" s="1"/>
  <c r="CE70" i="38"/>
  <c r="BS105" i="38" s="1"/>
  <c r="BJ64" i="38"/>
  <c r="BA99" i="38" s="1"/>
  <c r="BM64" i="38"/>
  <c r="BD99" i="38" s="1"/>
  <c r="BL64" i="38"/>
  <c r="BC99" i="38" s="1"/>
  <c r="BK64" i="38"/>
  <c r="BB99" i="38" s="1"/>
  <c r="BO64" i="38"/>
  <c r="BF99" i="38" s="1"/>
  <c r="BN64" i="38"/>
  <c r="BE99" i="38" s="1"/>
  <c r="G48" i="38"/>
  <c r="F83" i="38" s="1"/>
  <c r="K48" i="38"/>
  <c r="J83" i="38" s="1"/>
  <c r="F48" i="38"/>
  <c r="E83" i="38" s="1"/>
  <c r="J48" i="38"/>
  <c r="I83" i="38" s="1"/>
  <c r="H48" i="38"/>
  <c r="G83" i="38" s="1"/>
  <c r="I48" i="38"/>
  <c r="H83" i="38" s="1"/>
  <c r="I53" i="38"/>
  <c r="H88" i="38" s="1"/>
  <c r="F53" i="38"/>
  <c r="E88" i="38" s="1"/>
  <c r="H53" i="38"/>
  <c r="G88" i="38" s="1"/>
  <c r="G53" i="38"/>
  <c r="F88" i="38" s="1"/>
  <c r="K53" i="38"/>
  <c r="J88" i="38" s="1"/>
  <c r="J53" i="38"/>
  <c r="I88" i="38" s="1"/>
  <c r="G50" i="38"/>
  <c r="F85" i="38" s="1"/>
  <c r="K50" i="38"/>
  <c r="J85" i="38" s="1"/>
  <c r="H50" i="38"/>
  <c r="G85" i="38" s="1"/>
  <c r="F50" i="38"/>
  <c r="E85" i="38" s="1"/>
  <c r="J50" i="38"/>
  <c r="I85" i="38" s="1"/>
  <c r="I50" i="38"/>
  <c r="H85" i="38" s="1"/>
  <c r="BJ50" i="38"/>
  <c r="BA85" i="38" s="1"/>
  <c r="BN50" i="38"/>
  <c r="BE85" i="38" s="1"/>
  <c r="BM50" i="38"/>
  <c r="BD85" i="38" s="1"/>
  <c r="BL50" i="38"/>
  <c r="BC85" i="38" s="1"/>
  <c r="BO50" i="38"/>
  <c r="BF85" i="38" s="1"/>
  <c r="BK50" i="38"/>
  <c r="BB85" i="38" s="1"/>
  <c r="G70" i="38"/>
  <c r="F105" i="38" s="1"/>
  <c r="K70" i="38"/>
  <c r="J105" i="38" s="1"/>
  <c r="F70" i="38"/>
  <c r="E105" i="38" s="1"/>
  <c r="J70" i="38"/>
  <c r="I105" i="38" s="1"/>
  <c r="I70" i="38"/>
  <c r="H105" i="38" s="1"/>
  <c r="H70" i="38"/>
  <c r="G105" i="38" s="1"/>
  <c r="BR49" i="38"/>
  <c r="BH84" i="38" s="1"/>
  <c r="BT49" i="38"/>
  <c r="BJ84" i="38" s="1"/>
  <c r="BS49" i="38"/>
  <c r="BI84" i="38" s="1"/>
  <c r="BV49" i="38"/>
  <c r="BL84" i="38" s="1"/>
  <c r="BQ49" i="38"/>
  <c r="BG84" i="38" s="1"/>
  <c r="BU49" i="38"/>
  <c r="BK84" i="38" s="1"/>
  <c r="BT40" i="38"/>
  <c r="BJ75" i="38" s="1"/>
  <c r="BR40" i="38"/>
  <c r="BH75" i="38" s="1"/>
  <c r="BS40" i="38"/>
  <c r="BI75" i="38" s="1"/>
  <c r="BU40" i="38"/>
  <c r="BK75" i="38" s="1"/>
  <c r="BQ40" i="38"/>
  <c r="BG75" i="38" s="1"/>
  <c r="BV40" i="38"/>
  <c r="BL75" i="38" s="1"/>
  <c r="CE45" i="38"/>
  <c r="BS80" i="38" s="1"/>
  <c r="CI45" i="38"/>
  <c r="BW80" i="38" s="1"/>
  <c r="CH45" i="38"/>
  <c r="BV80" i="38" s="1"/>
  <c r="CG45" i="38"/>
  <c r="BU80" i="38" s="1"/>
  <c r="CJ45" i="38"/>
  <c r="BX80" i="38" s="1"/>
  <c r="CF45" i="38"/>
  <c r="BT80" i="38" s="1"/>
  <c r="BJ60" i="38"/>
  <c r="BA95" i="38" s="1"/>
  <c r="BM60" i="38"/>
  <c r="BD95" i="38" s="1"/>
  <c r="BO60" i="38"/>
  <c r="BF95" i="38" s="1"/>
  <c r="BL60" i="38"/>
  <c r="BC95" i="38" s="1"/>
  <c r="BK60" i="38"/>
  <c r="BB95" i="38" s="1"/>
  <c r="BN60" i="38"/>
  <c r="BE95" i="38" s="1"/>
  <c r="I59" i="38"/>
  <c r="H94" i="38" s="1"/>
  <c r="F59" i="38"/>
  <c r="E94" i="38" s="1"/>
  <c r="H59" i="38"/>
  <c r="G94" i="38" s="1"/>
  <c r="J59" i="38"/>
  <c r="I94" i="38" s="1"/>
  <c r="G59" i="38"/>
  <c r="F94" i="38" s="1"/>
  <c r="K59" i="38"/>
  <c r="J94" i="38" s="1"/>
  <c r="I61" i="38"/>
  <c r="H96" i="38" s="1"/>
  <c r="J61" i="38"/>
  <c r="I96" i="38" s="1"/>
  <c r="H61" i="38"/>
  <c r="G96" i="38" s="1"/>
  <c r="G61" i="38"/>
  <c r="F96" i="38" s="1"/>
  <c r="K61" i="38"/>
  <c r="J96" i="38" s="1"/>
  <c r="F61" i="38"/>
  <c r="E96" i="38" s="1"/>
  <c r="CG40" i="38"/>
  <c r="BU75" i="38" s="1"/>
  <c r="CH40" i="38"/>
  <c r="BV75" i="38" s="1"/>
  <c r="CF40" i="38"/>
  <c r="BT75" i="38" s="1"/>
  <c r="CJ40" i="38"/>
  <c r="BX75" i="38" s="1"/>
  <c r="CE40" i="38"/>
  <c r="BS75" i="38" s="1"/>
  <c r="CI40" i="38"/>
  <c r="BW75" i="38" s="1"/>
  <c r="G58" i="38"/>
  <c r="F93" i="38" s="1"/>
  <c r="K58" i="38"/>
  <c r="J93" i="38" s="1"/>
  <c r="F58" i="38"/>
  <c r="E93" i="38" s="1"/>
  <c r="J58" i="38"/>
  <c r="I93" i="38" s="1"/>
  <c r="I58" i="38"/>
  <c r="H93" i="38" s="1"/>
  <c r="H58" i="38"/>
  <c r="G93" i="38" s="1"/>
  <c r="CE67" i="38"/>
  <c r="BS102" i="38" s="1"/>
  <c r="CG67" i="38"/>
  <c r="BU102" i="38" s="1"/>
  <c r="CF67" i="38"/>
  <c r="BT102" i="38" s="1"/>
  <c r="CJ67" i="38"/>
  <c r="BX102" i="38" s="1"/>
  <c r="CH67" i="38"/>
  <c r="BV102" i="38" s="1"/>
  <c r="CI67" i="38"/>
  <c r="BW102" i="38" s="1"/>
  <c r="CB58" i="38"/>
  <c r="BQ93" i="38" s="1"/>
  <c r="CA58" i="38"/>
  <c r="BP93" i="38" s="1"/>
  <c r="BZ58" i="38"/>
  <c r="BO93" i="38" s="1"/>
  <c r="BX58" i="38"/>
  <c r="BM93" i="38" s="1"/>
  <c r="BY58" i="38"/>
  <c r="BN93" i="38" s="1"/>
  <c r="CC58" i="38"/>
  <c r="BR93" i="38" s="1"/>
  <c r="BY42" i="38"/>
  <c r="BN77" i="38" s="1"/>
  <c r="CA42" i="38"/>
  <c r="BP77" i="38" s="1"/>
  <c r="BZ42" i="38"/>
  <c r="BO77" i="38" s="1"/>
  <c r="CB42" i="38"/>
  <c r="BQ77" i="38" s="1"/>
  <c r="CC42" i="38"/>
  <c r="BR77" i="38" s="1"/>
  <c r="BX42" i="38"/>
  <c r="BM77" i="38" s="1"/>
  <c r="CA60" i="38"/>
  <c r="BP95" i="38" s="1"/>
  <c r="CB60" i="38"/>
  <c r="BQ95" i="38" s="1"/>
  <c r="BX60" i="38"/>
  <c r="BM95" i="38" s="1"/>
  <c r="CC60" i="38"/>
  <c r="BR95" i="38" s="1"/>
  <c r="BY60" i="38"/>
  <c r="BN95" i="38" s="1"/>
  <c r="BZ60" i="38"/>
  <c r="BO95" i="38" s="1"/>
  <c r="BX43" i="38"/>
  <c r="BM78" i="38" s="1"/>
  <c r="BY43" i="38"/>
  <c r="BN78" i="38" s="1"/>
  <c r="CC43" i="38"/>
  <c r="BR78" i="38" s="1"/>
  <c r="CA43" i="38"/>
  <c r="BP78" i="38" s="1"/>
  <c r="BZ43" i="38"/>
  <c r="BO78" i="38" s="1"/>
  <c r="CB43" i="38"/>
  <c r="BQ78" i="38" s="1"/>
  <c r="BZ57" i="38"/>
  <c r="BO92" i="38" s="1"/>
  <c r="BX57" i="38"/>
  <c r="BM92" i="38" s="1"/>
  <c r="CC57" i="38"/>
  <c r="BR92" i="38" s="1"/>
  <c r="CB57" i="38"/>
  <c r="BQ92" i="38" s="1"/>
  <c r="CA57" i="38"/>
  <c r="BP92" i="38" s="1"/>
  <c r="BY57" i="38"/>
  <c r="BN92" i="38" s="1"/>
  <c r="BY46" i="38"/>
  <c r="BN81" i="38" s="1"/>
  <c r="CA46" i="38"/>
  <c r="BP81" i="38" s="1"/>
  <c r="BZ46" i="38"/>
  <c r="BO81" i="38" s="1"/>
  <c r="CC46" i="38"/>
  <c r="BR81" i="38" s="1"/>
  <c r="BX46" i="38"/>
  <c r="BM81" i="38" s="1"/>
  <c r="CB46" i="38"/>
  <c r="BQ81" i="38" s="1"/>
  <c r="BZ59" i="38"/>
  <c r="BO94" i="38" s="1"/>
  <c r="BY59" i="38"/>
  <c r="BN94" i="38" s="1"/>
  <c r="BX59" i="38"/>
  <c r="BM94" i="38" s="1"/>
  <c r="CC59" i="38"/>
  <c r="BR94" i="38" s="1"/>
  <c r="CB59" i="38"/>
  <c r="BQ94" i="38" s="1"/>
  <c r="CA59" i="38"/>
  <c r="BP94" i="38" s="1"/>
  <c r="CA41" i="38"/>
  <c r="BP76" i="38" s="1"/>
  <c r="BX41" i="38"/>
  <c r="BM76" i="38" s="1"/>
  <c r="CC41" i="38"/>
  <c r="BR76" i="38" s="1"/>
  <c r="BY41" i="38"/>
  <c r="BN76" i="38" s="1"/>
  <c r="BZ41" i="38"/>
  <c r="BO76" i="38" s="1"/>
  <c r="CB41" i="38"/>
  <c r="BQ76" i="38" s="1"/>
  <c r="AW68" i="38"/>
  <c r="AP103" i="38" s="1"/>
  <c r="AX68" i="38"/>
  <c r="AQ103" i="38" s="1"/>
  <c r="AZ68" i="38"/>
  <c r="AS103" i="38" s="1"/>
  <c r="AY68" i="38"/>
  <c r="AR103" i="38" s="1"/>
  <c r="AV68" i="38"/>
  <c r="AO103" i="38" s="1"/>
  <c r="BA68" i="38"/>
  <c r="AT103" i="38" s="1"/>
  <c r="AY39" i="38"/>
  <c r="AR74" i="38" s="1"/>
  <c r="AX39" i="38"/>
  <c r="AQ74" i="38" s="1"/>
  <c r="AW39" i="38"/>
  <c r="AP74" i="38" s="1"/>
  <c r="AV39" i="38"/>
  <c r="AO74" i="38" s="1"/>
  <c r="BA39" i="38"/>
  <c r="AT74" i="38" s="1"/>
  <c r="AZ39" i="38"/>
  <c r="AS74" i="38" s="1"/>
  <c r="AY70" i="38"/>
  <c r="AR105" i="38" s="1"/>
  <c r="AX70" i="38"/>
  <c r="AQ105" i="38" s="1"/>
  <c r="BA70" i="38"/>
  <c r="AT105" i="38" s="1"/>
  <c r="AW70" i="38"/>
  <c r="AP105" i="38" s="1"/>
  <c r="AZ70" i="38"/>
  <c r="AS105" i="38" s="1"/>
  <c r="AV70" i="38"/>
  <c r="AO105" i="38" s="1"/>
  <c r="AV59" i="38"/>
  <c r="AO94" i="38" s="1"/>
  <c r="AZ59" i="38"/>
  <c r="AS94" i="38" s="1"/>
  <c r="AY59" i="38"/>
  <c r="AR94" i="38" s="1"/>
  <c r="AX59" i="38"/>
  <c r="AQ94" i="38" s="1"/>
  <c r="BA59" i="38"/>
  <c r="AT94" i="38" s="1"/>
  <c r="AW59" i="38"/>
  <c r="AP94" i="38" s="1"/>
  <c r="AV52" i="38"/>
  <c r="AO87" i="38" s="1"/>
  <c r="AZ52" i="38"/>
  <c r="AS87" i="38" s="1"/>
  <c r="AY52" i="38"/>
  <c r="AR87" i="38" s="1"/>
  <c r="AX52" i="38"/>
  <c r="AQ87" i="38" s="1"/>
  <c r="BA52" i="38"/>
  <c r="AT87" i="38" s="1"/>
  <c r="AW52" i="38"/>
  <c r="AP87" i="38" s="1"/>
  <c r="AW40" i="38"/>
  <c r="AP75" i="38" s="1"/>
  <c r="AZ40" i="38"/>
  <c r="AS75" i="38" s="1"/>
  <c r="AY40" i="38"/>
  <c r="AR75" i="38" s="1"/>
  <c r="AX40" i="38"/>
  <c r="AQ75" i="38" s="1"/>
  <c r="AV40" i="38"/>
  <c r="AO75" i="38" s="1"/>
  <c r="BA40" i="38"/>
  <c r="AT75" i="38" s="1"/>
  <c r="AY63" i="38"/>
  <c r="AR98" i="38" s="1"/>
  <c r="AX63" i="38"/>
  <c r="AQ98" i="38" s="1"/>
  <c r="AW63" i="38"/>
  <c r="AP98" i="38" s="1"/>
  <c r="BA63" i="38"/>
  <c r="AT98" i="38" s="1"/>
  <c r="AZ63" i="38"/>
  <c r="AS98" i="38" s="1"/>
  <c r="AV63" i="38"/>
  <c r="AO98" i="38" s="1"/>
  <c r="AY41" i="38"/>
  <c r="AR76" i="38" s="1"/>
  <c r="AV41" i="38"/>
  <c r="AO76" i="38" s="1"/>
  <c r="BA41" i="38"/>
  <c r="AT76" i="38" s="1"/>
  <c r="AW41" i="38"/>
  <c r="AP76" i="38" s="1"/>
  <c r="AX41" i="38"/>
  <c r="AQ76" i="38" s="1"/>
  <c r="AZ41" i="38"/>
  <c r="AS76" i="38" s="1"/>
  <c r="S49" i="38"/>
  <c r="S41" i="38"/>
  <c r="S53" i="38"/>
  <c r="S40" i="38"/>
  <c r="S69" i="38"/>
  <c r="S66" i="38"/>
  <c r="S51" i="38"/>
  <c r="S61" i="38"/>
  <c r="S60" i="38"/>
  <c r="S45" i="38"/>
  <c r="S65" i="38"/>
  <c r="S46" i="38"/>
  <c r="S55" i="38"/>
  <c r="S63" i="38"/>
  <c r="S42" i="38"/>
  <c r="S70" i="38"/>
  <c r="S43" i="38"/>
  <c r="S39" i="38"/>
  <c r="S57" i="38"/>
  <c r="S56" i="38"/>
  <c r="S52" i="38"/>
  <c r="S67" i="38"/>
  <c r="S47" i="38"/>
  <c r="S62" i="38"/>
  <c r="S64" i="38"/>
  <c r="S59" i="38"/>
  <c r="S68" i="38"/>
  <c r="S50" i="38"/>
  <c r="S58" i="38"/>
  <c r="S48" i="38"/>
  <c r="S54" i="38"/>
  <c r="S44" i="38"/>
  <c r="BQ50" i="38"/>
  <c r="BG85" i="38" s="1"/>
  <c r="BS50" i="38"/>
  <c r="BI85" i="38" s="1"/>
  <c r="BR50" i="38"/>
  <c r="BH85" i="38" s="1"/>
  <c r="BV50" i="38"/>
  <c r="BL85" i="38" s="1"/>
  <c r="BT50" i="38"/>
  <c r="BJ85" i="38" s="1"/>
  <c r="BU50" i="38"/>
  <c r="BK85" i="38" s="1"/>
  <c r="I42" i="38"/>
  <c r="H77" i="38" s="1"/>
  <c r="J42" i="38"/>
  <c r="I77" i="38" s="1"/>
  <c r="G42" i="38"/>
  <c r="F77" i="38" s="1"/>
  <c r="K42" i="38"/>
  <c r="J77" i="38" s="1"/>
  <c r="H42" i="38"/>
  <c r="G77" i="38" s="1"/>
  <c r="F42" i="38"/>
  <c r="E77" i="38" s="1"/>
  <c r="CG57" i="38"/>
  <c r="BU92" i="38" s="1"/>
  <c r="CF57" i="38"/>
  <c r="BT92" i="38" s="1"/>
  <c r="CJ57" i="38"/>
  <c r="BX92" i="38" s="1"/>
  <c r="CE57" i="38"/>
  <c r="BS92" i="38" s="1"/>
  <c r="CI57" i="38"/>
  <c r="BW92" i="38" s="1"/>
  <c r="CH57" i="38"/>
  <c r="BV92" i="38" s="1"/>
  <c r="CH53" i="38"/>
  <c r="BV88" i="38" s="1"/>
  <c r="CG53" i="38"/>
  <c r="BU88" i="38" s="1"/>
  <c r="CF53" i="38"/>
  <c r="BT88" i="38" s="1"/>
  <c r="CJ53" i="38"/>
  <c r="BX88" i="38" s="1"/>
  <c r="CE53" i="38"/>
  <c r="BS88" i="38" s="1"/>
  <c r="CI53" i="38"/>
  <c r="BW88" i="38" s="1"/>
  <c r="BK67" i="38"/>
  <c r="BB102" i="38" s="1"/>
  <c r="BM67" i="38"/>
  <c r="BD102" i="38" s="1"/>
  <c r="BL67" i="38"/>
  <c r="BC102" i="38" s="1"/>
  <c r="BJ67" i="38"/>
  <c r="BA102" i="38" s="1"/>
  <c r="BN67" i="38"/>
  <c r="BE102" i="38" s="1"/>
  <c r="BO67" i="38"/>
  <c r="BF102" i="38" s="1"/>
  <c r="BL43" i="38"/>
  <c r="BC78" i="38" s="1"/>
  <c r="BN43" i="38"/>
  <c r="BE78" i="38" s="1"/>
  <c r="BM43" i="38"/>
  <c r="BD78" i="38" s="1"/>
  <c r="BJ43" i="38"/>
  <c r="BA78" i="38" s="1"/>
  <c r="BO43" i="38"/>
  <c r="BF78" i="38" s="1"/>
  <c r="BK43" i="38"/>
  <c r="BB78" i="38" s="1"/>
  <c r="I65" i="38"/>
  <c r="H100" i="38" s="1"/>
  <c r="H65" i="38"/>
  <c r="G100" i="38" s="1"/>
  <c r="G65" i="38"/>
  <c r="F100" i="38" s="1"/>
  <c r="K65" i="38"/>
  <c r="J100" i="38" s="1"/>
  <c r="F65" i="38"/>
  <c r="E100" i="38" s="1"/>
  <c r="J65" i="38"/>
  <c r="I100" i="38" s="1"/>
  <c r="CE50" i="38"/>
  <c r="BS85" i="38" s="1"/>
  <c r="CJ50" i="38"/>
  <c r="BX85" i="38" s="1"/>
  <c r="CF50" i="38"/>
  <c r="BT85" i="38" s="1"/>
  <c r="CG50" i="38"/>
  <c r="BU85" i="38" s="1"/>
  <c r="CI50" i="38"/>
  <c r="BW85" i="38" s="1"/>
  <c r="CH50" i="38"/>
  <c r="BV85" i="38" s="1"/>
  <c r="G44" i="38"/>
  <c r="F79" i="38" s="1"/>
  <c r="K44" i="38"/>
  <c r="J79" i="38" s="1"/>
  <c r="F44" i="38"/>
  <c r="E79" i="38" s="1"/>
  <c r="J44" i="38"/>
  <c r="I79" i="38" s="1"/>
  <c r="I44" i="38"/>
  <c r="H79" i="38" s="1"/>
  <c r="H44" i="38"/>
  <c r="G79" i="38" s="1"/>
  <c r="BJ68" i="38"/>
  <c r="BA103" i="38" s="1"/>
  <c r="BK68" i="38"/>
  <c r="BB103" i="38" s="1"/>
  <c r="BO68" i="38"/>
  <c r="BF103" i="38" s="1"/>
  <c r="BM68" i="38"/>
  <c r="BD103" i="38" s="1"/>
  <c r="BL68" i="38"/>
  <c r="BC103" i="38" s="1"/>
  <c r="BN68" i="38"/>
  <c r="BE103" i="38" s="1"/>
  <c r="G66" i="38"/>
  <c r="F101" i="38" s="1"/>
  <c r="K66" i="38"/>
  <c r="J101" i="38" s="1"/>
  <c r="H66" i="38"/>
  <c r="G101" i="38" s="1"/>
  <c r="F66" i="38"/>
  <c r="E101" i="38" s="1"/>
  <c r="J66" i="38"/>
  <c r="I101" i="38" s="1"/>
  <c r="I66" i="38"/>
  <c r="H101" i="38" s="1"/>
  <c r="CE44" i="38"/>
  <c r="BS79" i="38" s="1"/>
  <c r="CH44" i="38"/>
  <c r="BV79" i="38" s="1"/>
  <c r="CG44" i="38"/>
  <c r="BU79" i="38" s="1"/>
  <c r="CF44" i="38"/>
  <c r="BT79" i="38" s="1"/>
  <c r="CJ44" i="38"/>
  <c r="BX79" i="38" s="1"/>
  <c r="CI44" i="38"/>
  <c r="BW79" i="38" s="1"/>
  <c r="BS56" i="38"/>
  <c r="BI91" i="38" s="1"/>
  <c r="BR56" i="38"/>
  <c r="BH91" i="38" s="1"/>
  <c r="BU56" i="38"/>
  <c r="BK91" i="38" s="1"/>
  <c r="BT56" i="38"/>
  <c r="BJ91" i="38" s="1"/>
  <c r="BV56" i="38"/>
  <c r="BL91" i="38" s="1"/>
  <c r="BQ56" i="38"/>
  <c r="BG91" i="38" s="1"/>
  <c r="CH52" i="38"/>
  <c r="BV87" i="38" s="1"/>
  <c r="CG52" i="38"/>
  <c r="BU87" i="38" s="1"/>
  <c r="CJ52" i="38"/>
  <c r="BX87" i="38" s="1"/>
  <c r="CI52" i="38"/>
  <c r="BW87" i="38" s="1"/>
  <c r="CE52" i="38"/>
  <c r="BS87" i="38" s="1"/>
  <c r="CF52" i="38"/>
  <c r="BT87" i="38" s="1"/>
  <c r="BM66" i="38"/>
  <c r="BD101" i="38" s="1"/>
  <c r="BN66" i="38"/>
  <c r="BE101" i="38" s="1"/>
  <c r="BJ66" i="38"/>
  <c r="BA101" i="38" s="1"/>
  <c r="BO66" i="38"/>
  <c r="BF101" i="38" s="1"/>
  <c r="BK66" i="38"/>
  <c r="BB101" i="38" s="1"/>
  <c r="BL66" i="38"/>
  <c r="BC101" i="38" s="1"/>
  <c r="I49" i="38"/>
  <c r="H84" i="38" s="1"/>
  <c r="H49" i="38"/>
  <c r="G84" i="38" s="1"/>
  <c r="J49" i="38"/>
  <c r="I84" i="38" s="1"/>
  <c r="G49" i="38"/>
  <c r="F84" i="38" s="1"/>
  <c r="K49" i="38"/>
  <c r="J84" i="38" s="1"/>
  <c r="F49" i="38"/>
  <c r="E84" i="38" s="1"/>
  <c r="I57" i="38"/>
  <c r="H92" i="38" s="1"/>
  <c r="H57" i="38"/>
  <c r="G92" i="38" s="1"/>
  <c r="F57" i="38"/>
  <c r="E92" i="38" s="1"/>
  <c r="G57" i="38"/>
  <c r="F92" i="38" s="1"/>
  <c r="K57" i="38"/>
  <c r="J92" i="38" s="1"/>
  <c r="J57" i="38"/>
  <c r="I92" i="38" s="1"/>
  <c r="CI58" i="38"/>
  <c r="BW93" i="38" s="1"/>
  <c r="CH58" i="38"/>
  <c r="BV93" i="38" s="1"/>
  <c r="CJ58" i="38"/>
  <c r="BX93" i="38" s="1"/>
  <c r="CE58" i="38"/>
  <c r="BS93" i="38" s="1"/>
  <c r="CG58" i="38"/>
  <c r="BU93" i="38" s="1"/>
  <c r="CF58" i="38"/>
  <c r="BT93" i="38" s="1"/>
  <c r="CH51" i="38"/>
  <c r="BV86" i="38" s="1"/>
  <c r="CF51" i="38"/>
  <c r="BT86" i="38" s="1"/>
  <c r="CI51" i="38"/>
  <c r="BW86" i="38" s="1"/>
  <c r="CG51" i="38"/>
  <c r="BU86" i="38" s="1"/>
  <c r="CE51" i="38"/>
  <c r="BS86" i="38" s="1"/>
  <c r="CJ51" i="38"/>
  <c r="BX86" i="38" s="1"/>
  <c r="G54" i="38"/>
  <c r="F89" i="38" s="1"/>
  <c r="K54" i="38"/>
  <c r="J89" i="38" s="1"/>
  <c r="F54" i="38"/>
  <c r="E89" i="38" s="1"/>
  <c r="J54" i="38"/>
  <c r="I89" i="38" s="1"/>
  <c r="H54" i="38"/>
  <c r="G89" i="38" s="1"/>
  <c r="I54" i="38"/>
  <c r="H89" i="38" s="1"/>
  <c r="CF69" i="38"/>
  <c r="BT104" i="38" s="1"/>
  <c r="CE69" i="38"/>
  <c r="BS104" i="38" s="1"/>
  <c r="CG69" i="38"/>
  <c r="BU104" i="38" s="1"/>
  <c r="CH69" i="38"/>
  <c r="BV104" i="38" s="1"/>
  <c r="CI69" i="38"/>
  <c r="BW104" i="38" s="1"/>
  <c r="CJ69" i="38"/>
  <c r="BX104" i="38" s="1"/>
  <c r="CH46" i="38"/>
  <c r="BV81" i="38" s="1"/>
  <c r="CE46" i="38"/>
  <c r="BS81" i="38" s="1"/>
  <c r="CJ46" i="38"/>
  <c r="BX81" i="38" s="1"/>
  <c r="CF46" i="38"/>
  <c r="BT81" i="38" s="1"/>
  <c r="CG46" i="38"/>
  <c r="BU81" i="38" s="1"/>
  <c r="CI46" i="38"/>
  <c r="BW81" i="38" s="1"/>
  <c r="CA68" i="38"/>
  <c r="BP103" i="38" s="1"/>
  <c r="BX68" i="38"/>
  <c r="BM103" i="38" s="1"/>
  <c r="CC68" i="38"/>
  <c r="BR103" i="38" s="1"/>
  <c r="BY68" i="38"/>
  <c r="BN103" i="38" s="1"/>
  <c r="BZ68" i="38"/>
  <c r="BO103" i="38" s="1"/>
  <c r="CB68" i="38"/>
  <c r="BQ103" i="38" s="1"/>
  <c r="BX62" i="38"/>
  <c r="BM97" i="38" s="1"/>
  <c r="BZ62" i="38"/>
  <c r="BO97" i="38" s="1"/>
  <c r="BY62" i="38"/>
  <c r="BN97" i="38" s="1"/>
  <c r="CC62" i="38"/>
  <c r="BR97" i="38" s="1"/>
  <c r="CA62" i="38"/>
  <c r="BP97" i="38" s="1"/>
  <c r="CB62" i="38"/>
  <c r="BQ97" i="38" s="1"/>
  <c r="BX52" i="38"/>
  <c r="BM87" i="38" s="1"/>
  <c r="CB52" i="38"/>
  <c r="BQ87" i="38" s="1"/>
  <c r="CA52" i="38"/>
  <c r="BP87" i="38" s="1"/>
  <c r="BZ52" i="38"/>
  <c r="BO87" i="38" s="1"/>
  <c r="CC52" i="38"/>
  <c r="BR87" i="38" s="1"/>
  <c r="BY52" i="38"/>
  <c r="BN87" i="38" s="1"/>
  <c r="CC55" i="38"/>
  <c r="BR90" i="38" s="1"/>
  <c r="CA55" i="38"/>
  <c r="BP90" i="38" s="1"/>
  <c r="BZ55" i="38"/>
  <c r="BO90" i="38" s="1"/>
  <c r="CB55" i="38"/>
  <c r="BQ90" i="38" s="1"/>
  <c r="BY55" i="38"/>
  <c r="BN90" i="38" s="1"/>
  <c r="BX55" i="38"/>
  <c r="BM90" i="38" s="1"/>
  <c r="BZ63" i="38"/>
  <c r="BO98" i="38" s="1"/>
  <c r="BY63" i="38"/>
  <c r="BN98" i="38" s="1"/>
  <c r="CC63" i="38"/>
  <c r="BR98" i="38" s="1"/>
  <c r="BX63" i="38"/>
  <c r="BM98" i="38" s="1"/>
  <c r="CB63" i="38"/>
  <c r="BQ98" i="38" s="1"/>
  <c r="CA63" i="38"/>
  <c r="BP98" i="38" s="1"/>
  <c r="BY70" i="38"/>
  <c r="BN105" i="38" s="1"/>
  <c r="CC70" i="38"/>
  <c r="BR105" i="38" s="1"/>
  <c r="CA70" i="38"/>
  <c r="BP105" i="38" s="1"/>
  <c r="BZ70" i="38"/>
  <c r="BO105" i="38" s="1"/>
  <c r="CB70" i="38"/>
  <c r="BQ105" i="38" s="1"/>
  <c r="BX70" i="38"/>
  <c r="BM105" i="38" s="1"/>
  <c r="BX47" i="38"/>
  <c r="BM82" i="38" s="1"/>
  <c r="CC47" i="38"/>
  <c r="BR82" i="38" s="1"/>
  <c r="CA47" i="38"/>
  <c r="BP82" i="38" s="1"/>
  <c r="BZ47" i="38"/>
  <c r="BO82" i="38" s="1"/>
  <c r="BY47" i="38"/>
  <c r="BN82" i="38" s="1"/>
  <c r="CB47" i="38"/>
  <c r="BQ82" i="38" s="1"/>
  <c r="CA49" i="38"/>
  <c r="BP84" i="38" s="1"/>
  <c r="BZ49" i="38"/>
  <c r="BO84" i="38" s="1"/>
  <c r="CB49" i="38"/>
  <c r="BQ84" i="38" s="1"/>
  <c r="BX49" i="38"/>
  <c r="BM84" i="38" s="1"/>
  <c r="CC49" i="38"/>
  <c r="BR84" i="38" s="1"/>
  <c r="BY49" i="38"/>
  <c r="BN84" i="38" s="1"/>
  <c r="AX44" i="38"/>
  <c r="AQ79" i="38" s="1"/>
  <c r="AW44" i="38"/>
  <c r="AP79" i="38" s="1"/>
  <c r="BA44" i="38"/>
  <c r="AT79" i="38" s="1"/>
  <c r="AV44" i="38"/>
  <c r="AO79" i="38" s="1"/>
  <c r="AZ44" i="38"/>
  <c r="AS79" i="38" s="1"/>
  <c r="AY44" i="38"/>
  <c r="AR79" i="38" s="1"/>
  <c r="AV66" i="38"/>
  <c r="AO101" i="38" s="1"/>
  <c r="AW66" i="38"/>
  <c r="AP101" i="38" s="1"/>
  <c r="BA66" i="38"/>
  <c r="AT101" i="38" s="1"/>
  <c r="AY66" i="38"/>
  <c r="AR101" i="38" s="1"/>
  <c r="AX66" i="38"/>
  <c r="AQ101" i="38" s="1"/>
  <c r="AZ66" i="38"/>
  <c r="AS101" i="38" s="1"/>
  <c r="AY56" i="38"/>
  <c r="AR91" i="38" s="1"/>
  <c r="AX56" i="38"/>
  <c r="AQ91" i="38" s="1"/>
  <c r="AW56" i="38"/>
  <c r="AP91" i="38" s="1"/>
  <c r="BA56" i="38"/>
  <c r="AT91" i="38" s="1"/>
  <c r="AZ56" i="38"/>
  <c r="AS91" i="38" s="1"/>
  <c r="AV56" i="38"/>
  <c r="AO91" i="38" s="1"/>
  <c r="AV47" i="38"/>
  <c r="AO82" i="38" s="1"/>
  <c r="AW47" i="38"/>
  <c r="AP82" i="38" s="1"/>
  <c r="BA47" i="38"/>
  <c r="AT82" i="38" s="1"/>
  <c r="AY47" i="38"/>
  <c r="AR82" i="38" s="1"/>
  <c r="AX47" i="38"/>
  <c r="AQ82" i="38" s="1"/>
  <c r="AZ47" i="38"/>
  <c r="AS82" i="38" s="1"/>
  <c r="AW67" i="38"/>
  <c r="AP102" i="38" s="1"/>
  <c r="BA67" i="38"/>
  <c r="AT102" i="38" s="1"/>
  <c r="AV67" i="38"/>
  <c r="AO102" i="38" s="1"/>
  <c r="AZ67" i="38"/>
  <c r="AS102" i="38" s="1"/>
  <c r="AY67" i="38"/>
  <c r="AR102" i="38" s="1"/>
  <c r="AX67" i="38"/>
  <c r="AQ102" i="38" s="1"/>
  <c r="AW61" i="38"/>
  <c r="AP96" i="38" s="1"/>
  <c r="AX61" i="38"/>
  <c r="AQ96" i="38" s="1"/>
  <c r="AY61" i="38"/>
  <c r="AR96" i="38" s="1"/>
  <c r="BA61" i="38"/>
  <c r="AT96" i="38" s="1"/>
  <c r="AV61" i="38"/>
  <c r="AO96" i="38" s="1"/>
  <c r="AZ61" i="38"/>
  <c r="AS96" i="38" s="1"/>
  <c r="AY55" i="38"/>
  <c r="AR90" i="38" s="1"/>
  <c r="AX55" i="38"/>
  <c r="AQ90" i="38" s="1"/>
  <c r="AW55" i="38"/>
  <c r="AP90" i="38" s="1"/>
  <c r="BA55" i="38"/>
  <c r="AT90" i="38" s="1"/>
  <c r="AZ55" i="38"/>
  <c r="AS90" i="38" s="1"/>
  <c r="AV55" i="38"/>
  <c r="AO90" i="38" s="1"/>
  <c r="AX49" i="38"/>
  <c r="AQ84" i="38" s="1"/>
  <c r="AZ49" i="38"/>
  <c r="AS84" i="38" s="1"/>
  <c r="AY49" i="38"/>
  <c r="AR84" i="38" s="1"/>
  <c r="AV49" i="38"/>
  <c r="AO84" i="38" s="1"/>
  <c r="BA49" i="38"/>
  <c r="AT84" i="38" s="1"/>
  <c r="AW49" i="38"/>
  <c r="AP84" i="38" s="1"/>
  <c r="L57" i="38"/>
  <c r="L51" i="38"/>
  <c r="L63" i="38"/>
  <c r="L66" i="38"/>
  <c r="L65" i="38"/>
  <c r="L55" i="38"/>
  <c r="L49" i="38"/>
  <c r="L62" i="38"/>
  <c r="L61" i="38"/>
  <c r="L45" i="38"/>
  <c r="L47" i="38"/>
  <c r="L52" i="38"/>
  <c r="L50" i="38"/>
  <c r="Z41" i="38"/>
  <c r="Z49" i="38"/>
  <c r="Z39" i="38"/>
  <c r="Z43" i="38"/>
  <c r="Z63" i="38"/>
  <c r="Z51" i="38"/>
  <c r="Z59" i="38"/>
  <c r="Z60" i="38"/>
  <c r="Z55" i="38"/>
  <c r="Z52" i="38"/>
  <c r="Z40" i="38"/>
  <c r="Z69" i="38"/>
  <c r="Z47" i="38"/>
  <c r="Z61" i="38"/>
  <c r="Z62" i="38"/>
  <c r="Z67" i="38"/>
  <c r="Z64" i="38"/>
  <c r="Z66" i="38"/>
  <c r="Z57" i="38"/>
  <c r="Z45" i="38"/>
  <c r="Z65" i="38"/>
  <c r="Z46" i="38"/>
  <c r="Z42" i="38"/>
  <c r="Z53" i="38"/>
  <c r="Z70" i="38"/>
  <c r="Z56" i="38"/>
  <c r="Z44" i="38"/>
  <c r="Z58" i="38"/>
  <c r="Z50" i="38"/>
  <c r="Z48" i="38"/>
  <c r="Z68" i="38"/>
  <c r="Z54" i="38"/>
  <c r="G52" i="38"/>
  <c r="F87" i="38" s="1"/>
  <c r="K52" i="38"/>
  <c r="J87" i="38" s="1"/>
  <c r="F52" i="38"/>
  <c r="E87" i="38" s="1"/>
  <c r="J52" i="38"/>
  <c r="I87" i="38" s="1"/>
  <c r="H52" i="38"/>
  <c r="G87" i="38" s="1"/>
  <c r="I52" i="38"/>
  <c r="H87" i="38" s="1"/>
  <c r="CG54" i="38"/>
  <c r="BU89" i="38" s="1"/>
  <c r="CI54" i="38"/>
  <c r="BW89" i="38" s="1"/>
  <c r="CH54" i="38"/>
  <c r="BV89" i="38" s="1"/>
  <c r="CF54" i="38"/>
  <c r="BT89" i="38" s="1"/>
  <c r="CE54" i="38"/>
  <c r="BS89" i="38" s="1"/>
  <c r="CJ54" i="38"/>
  <c r="BX89" i="38" s="1"/>
  <c r="BL58" i="38"/>
  <c r="BC93" i="38" s="1"/>
  <c r="BK58" i="38"/>
  <c r="BB93" i="38" s="1"/>
  <c r="BO58" i="38"/>
  <c r="BF93" i="38" s="1"/>
  <c r="BJ58" i="38"/>
  <c r="BA93" i="38" s="1"/>
  <c r="BN58" i="38"/>
  <c r="BE93" i="38" s="1"/>
  <c r="BM58" i="38"/>
  <c r="BD93" i="38" s="1"/>
  <c r="G60" i="38"/>
  <c r="F95" i="38" s="1"/>
  <c r="K60" i="38"/>
  <c r="J95" i="38" s="1"/>
  <c r="F60" i="38"/>
  <c r="E95" i="38" s="1"/>
  <c r="J60" i="38"/>
  <c r="I95" i="38" s="1"/>
  <c r="I60" i="38"/>
  <c r="H95" i="38" s="1"/>
  <c r="H60" i="38"/>
  <c r="G95" i="38" s="1"/>
  <c r="CG39" i="38"/>
  <c r="BU74" i="38" s="1"/>
  <c r="CE39" i="38"/>
  <c r="BS74" i="38" s="1"/>
  <c r="CF39" i="38"/>
  <c r="BT74" i="38" s="1"/>
  <c r="CJ39" i="38"/>
  <c r="BX74" i="38" s="1"/>
  <c r="CI39" i="38"/>
  <c r="BW74" i="38" s="1"/>
  <c r="CH39" i="38"/>
  <c r="BV74" i="38" s="1"/>
  <c r="CG68" i="38"/>
  <c r="BU103" i="38" s="1"/>
  <c r="CF68" i="38"/>
  <c r="BT103" i="38" s="1"/>
  <c r="CJ68" i="38"/>
  <c r="BX103" i="38" s="1"/>
  <c r="CE68" i="38"/>
  <c r="BS103" i="38" s="1"/>
  <c r="CI68" i="38"/>
  <c r="BW103" i="38" s="1"/>
  <c r="CH68" i="38"/>
  <c r="BV103" i="38" s="1"/>
  <c r="CE60" i="38"/>
  <c r="BS95" i="38" s="1"/>
  <c r="CI60" i="38"/>
  <c r="BW95" i="38" s="1"/>
  <c r="CJ60" i="38"/>
  <c r="BX95" i="38" s="1"/>
  <c r="CH60" i="38"/>
  <c r="BV95" i="38" s="1"/>
  <c r="CG60" i="38"/>
  <c r="BU95" i="38" s="1"/>
  <c r="CF60" i="38"/>
  <c r="BT95" i="38" s="1"/>
  <c r="CF62" i="38"/>
  <c r="BT97" i="38" s="1"/>
  <c r="CG62" i="38"/>
  <c r="BU97" i="38" s="1"/>
  <c r="CH62" i="38"/>
  <c r="BV97" i="38" s="1"/>
  <c r="CJ62" i="38"/>
  <c r="BX97" i="38" s="1"/>
  <c r="CE62" i="38"/>
  <c r="BS97" i="38" s="1"/>
  <c r="CI62" i="38"/>
  <c r="BW97" i="38" s="1"/>
  <c r="BY50" i="38"/>
  <c r="BN85" i="38" s="1"/>
  <c r="BZ50" i="38"/>
  <c r="BO85" i="38" s="1"/>
  <c r="CA50" i="38"/>
  <c r="BP85" i="38" s="1"/>
  <c r="CB50" i="38"/>
  <c r="BQ85" i="38" s="1"/>
  <c r="CC50" i="38"/>
  <c r="BR85" i="38" s="1"/>
  <c r="BX50" i="38"/>
  <c r="BM85" i="38" s="1"/>
  <c r="BX67" i="38"/>
  <c r="BM102" i="38" s="1"/>
  <c r="CB67" i="38"/>
  <c r="BQ102" i="38" s="1"/>
  <c r="CA67" i="38"/>
  <c r="BP102" i="38" s="1"/>
  <c r="BZ67" i="38"/>
  <c r="BO102" i="38" s="1"/>
  <c r="BY67" i="38"/>
  <c r="BN102" i="38" s="1"/>
  <c r="CC67" i="38"/>
  <c r="BR102" i="38" s="1"/>
  <c r="BY40" i="38"/>
  <c r="BN75" i="38" s="1"/>
  <c r="CA40" i="38"/>
  <c r="BP75" i="38" s="1"/>
  <c r="BZ40" i="38"/>
  <c r="BO75" i="38" s="1"/>
  <c r="BX40" i="38"/>
  <c r="BM75" i="38" s="1"/>
  <c r="CB40" i="38"/>
  <c r="BQ75" i="38" s="1"/>
  <c r="CC40" i="38"/>
  <c r="BR75" i="38" s="1"/>
  <c r="BZ53" i="38"/>
  <c r="BO88" i="38" s="1"/>
  <c r="CB53" i="38"/>
  <c r="BQ88" i="38" s="1"/>
  <c r="CA53" i="38"/>
  <c r="BP88" i="38" s="1"/>
  <c r="BY53" i="38"/>
  <c r="BN88" i="38" s="1"/>
  <c r="BX53" i="38"/>
  <c r="BM88" i="38" s="1"/>
  <c r="CC53" i="38"/>
  <c r="BR88" i="38" s="1"/>
  <c r="BX56" i="38"/>
  <c r="BM91" i="38" s="1"/>
  <c r="CB56" i="38"/>
  <c r="BQ91" i="38" s="1"/>
  <c r="CA56" i="38"/>
  <c r="BP91" i="38" s="1"/>
  <c r="BZ56" i="38"/>
  <c r="BO91" i="38" s="1"/>
  <c r="CC56" i="38"/>
  <c r="BR91" i="38" s="1"/>
  <c r="BY56" i="38"/>
  <c r="BN91" i="38" s="1"/>
  <c r="BY61" i="38"/>
  <c r="BN96" i="38" s="1"/>
  <c r="CA61" i="38"/>
  <c r="BP96" i="38" s="1"/>
  <c r="BZ61" i="38"/>
  <c r="BO96" i="38" s="1"/>
  <c r="BX61" i="38"/>
  <c r="BM96" i="38" s="1"/>
  <c r="CB61" i="38"/>
  <c r="BQ96" i="38" s="1"/>
  <c r="CC61" i="38"/>
  <c r="BR96" i="38" s="1"/>
  <c r="CB39" i="38"/>
  <c r="BQ74" i="38" s="1"/>
  <c r="CA39" i="38"/>
  <c r="BP74" i="38" s="1"/>
  <c r="BZ39" i="38"/>
  <c r="BO74" i="38" s="1"/>
  <c r="BX39" i="38"/>
  <c r="BM74" i="38" s="1"/>
  <c r="CC39" i="38"/>
  <c r="BR74" i="38" s="1"/>
  <c r="BY39" i="38"/>
  <c r="BN74" i="38" s="1"/>
  <c r="AW58" i="38"/>
  <c r="AP93" i="38" s="1"/>
  <c r="AX58" i="38"/>
  <c r="AQ93" i="38" s="1"/>
  <c r="AY58" i="38"/>
  <c r="AR93" i="38" s="1"/>
  <c r="AV58" i="38"/>
  <c r="AO93" i="38" s="1"/>
  <c r="AZ58" i="38"/>
  <c r="AS93" i="38" s="1"/>
  <c r="BA58" i="38"/>
  <c r="AT93" i="38" s="1"/>
  <c r="AX48" i="38"/>
  <c r="AQ83" i="38" s="1"/>
  <c r="AW48" i="38"/>
  <c r="AP83" i="38" s="1"/>
  <c r="BA48" i="38"/>
  <c r="AT83" i="38" s="1"/>
  <c r="AV48" i="38"/>
  <c r="AO83" i="38" s="1"/>
  <c r="AZ48" i="38"/>
  <c r="AS83" i="38" s="1"/>
  <c r="AY48" i="38"/>
  <c r="AR83" i="38" s="1"/>
  <c r="AW65" i="38"/>
  <c r="AP100" i="38" s="1"/>
  <c r="AX65" i="38"/>
  <c r="AQ100" i="38" s="1"/>
  <c r="AY65" i="38"/>
  <c r="AR100" i="38" s="1"/>
  <c r="AV65" i="38"/>
  <c r="AO100" i="38" s="1"/>
  <c r="AZ65" i="38"/>
  <c r="AS100" i="38" s="1"/>
  <c r="BA65" i="38"/>
  <c r="AT100" i="38" s="1"/>
  <c r="AY45" i="38"/>
  <c r="AR80" i="38" s="1"/>
  <c r="AW45" i="38"/>
  <c r="AP80" i="38" s="1"/>
  <c r="AX45" i="38"/>
  <c r="AQ80" i="38" s="1"/>
  <c r="AZ45" i="38"/>
  <c r="AS80" i="38" s="1"/>
  <c r="AV45" i="38"/>
  <c r="AO80" i="38" s="1"/>
  <c r="BA45" i="38"/>
  <c r="AT80" i="38" s="1"/>
  <c r="AY69" i="38"/>
  <c r="AR104" i="38" s="1"/>
  <c r="AX69" i="38"/>
  <c r="AQ104" i="38" s="1"/>
  <c r="BA69" i="38"/>
  <c r="AT104" i="38" s="1"/>
  <c r="AW69" i="38"/>
  <c r="AP104" i="38" s="1"/>
  <c r="AZ69" i="38"/>
  <c r="AS104" i="38" s="1"/>
  <c r="AV69" i="38"/>
  <c r="AO104" i="38" s="1"/>
  <c r="AZ60" i="38"/>
  <c r="AS95" i="38" s="1"/>
  <c r="AV60" i="38"/>
  <c r="AO95" i="38" s="1"/>
  <c r="BA60" i="38"/>
  <c r="AT95" i="38" s="1"/>
  <c r="AW60" i="38"/>
  <c r="AP95" i="38" s="1"/>
  <c r="AX60" i="38"/>
  <c r="AQ95" i="38" s="1"/>
  <c r="AY60" i="38"/>
  <c r="AR95" i="38" s="1"/>
  <c r="AV62" i="38"/>
  <c r="AO97" i="38" s="1"/>
  <c r="AX62" i="38"/>
  <c r="AQ97" i="38" s="1"/>
  <c r="AW62" i="38"/>
  <c r="AP97" i="38" s="1"/>
  <c r="BA62" i="38"/>
  <c r="AT97" i="38" s="1"/>
  <c r="AY62" i="38"/>
  <c r="AR97" i="38" s="1"/>
  <c r="AZ62" i="38"/>
  <c r="AS97" i="38" s="1"/>
  <c r="AY64" i="38"/>
  <c r="AR99" i="38" s="1"/>
  <c r="AZ64" i="38"/>
  <c r="AS99" i="38" s="1"/>
  <c r="AV64" i="38"/>
  <c r="AO99" i="38" s="1"/>
  <c r="BA64" i="38"/>
  <c r="AT99" i="38" s="1"/>
  <c r="AW64" i="38"/>
  <c r="AP99" i="38" s="1"/>
  <c r="AX64" i="38"/>
  <c r="AQ99" i="38" s="1"/>
  <c r="AG41" i="38"/>
  <c r="AG49" i="38"/>
  <c r="AG52" i="38"/>
  <c r="AG66" i="38"/>
  <c r="AG55" i="38"/>
  <c r="AG47" i="38"/>
  <c r="AG42" i="38"/>
  <c r="AG56" i="38"/>
  <c r="AG59" i="38"/>
  <c r="AG45" i="38"/>
  <c r="AG65" i="38"/>
  <c r="AG46" i="38"/>
  <c r="AG43" i="38"/>
  <c r="AG53" i="38"/>
  <c r="AG64" i="38"/>
  <c r="AG57" i="38"/>
  <c r="AG63" i="38"/>
  <c r="AG62" i="38"/>
  <c r="AG67" i="38"/>
  <c r="AG69" i="38"/>
  <c r="AG51" i="38"/>
  <c r="AG61" i="38"/>
  <c r="AG70" i="38"/>
  <c r="AG39" i="38"/>
  <c r="AG40" i="38"/>
  <c r="AG60" i="38"/>
  <c r="AG68" i="38"/>
  <c r="AG50" i="38"/>
  <c r="AG48" i="38"/>
  <c r="AG54" i="38"/>
  <c r="AG58" i="38"/>
  <c r="AG44" i="38"/>
  <c r="AN49" i="38"/>
  <c r="AN41" i="38"/>
  <c r="AN53" i="38"/>
  <c r="AN67" i="38"/>
  <c r="AN66" i="38"/>
  <c r="AN57" i="38"/>
  <c r="AN45" i="38"/>
  <c r="AN62" i="38"/>
  <c r="AN47" i="38"/>
  <c r="AN60" i="38"/>
  <c r="AN65" i="38"/>
  <c r="AN46" i="38"/>
  <c r="AN42" i="38"/>
  <c r="AN69" i="38"/>
  <c r="AN55" i="38"/>
  <c r="AN39" i="38"/>
  <c r="AN52" i="38"/>
  <c r="AN40" i="38"/>
  <c r="AN51" i="38"/>
  <c r="AN61" i="38"/>
  <c r="AN43" i="38"/>
  <c r="AN70" i="38"/>
  <c r="AN56" i="38"/>
  <c r="AN64" i="38"/>
  <c r="AN59" i="38"/>
  <c r="AN63" i="38"/>
  <c r="AN68" i="38"/>
  <c r="AN44" i="38"/>
  <c r="AN58" i="38"/>
  <c r="AN54" i="38"/>
  <c r="AN48" i="38"/>
  <c r="AN50" i="38"/>
  <c r="I63" i="38"/>
  <c r="H98" i="38" s="1"/>
  <c r="J63" i="38"/>
  <c r="I98" i="38" s="1"/>
  <c r="H63" i="38"/>
  <c r="G98" i="38" s="1"/>
  <c r="G63" i="38"/>
  <c r="F98" i="38" s="1"/>
  <c r="K63" i="38"/>
  <c r="J98" i="38" s="1"/>
  <c r="F63" i="38"/>
  <c r="E98" i="38" s="1"/>
  <c r="BS66" i="38"/>
  <c r="BI101" i="38" s="1"/>
  <c r="BR66" i="38"/>
  <c r="BH101" i="38" s="1"/>
  <c r="BV66" i="38"/>
  <c r="BL101" i="38" s="1"/>
  <c r="BQ66" i="38"/>
  <c r="BG101" i="38" s="1"/>
  <c r="BU66" i="38"/>
  <c r="BK101" i="38" s="1"/>
  <c r="BT66" i="38"/>
  <c r="BJ101" i="38" s="1"/>
  <c r="CF47" i="38"/>
  <c r="BT82" i="38" s="1"/>
  <c r="CH47" i="38"/>
  <c r="BV82" i="38" s="1"/>
  <c r="CG47" i="38"/>
  <c r="BU82" i="38" s="1"/>
  <c r="CI47" i="38"/>
  <c r="BW82" i="38" s="1"/>
  <c r="CJ47" i="38"/>
  <c r="BX82" i="38" s="1"/>
  <c r="CE47" i="38"/>
  <c r="BS82" i="38" s="1"/>
  <c r="BK63" i="38"/>
  <c r="BB98" i="38" s="1"/>
  <c r="BM63" i="38"/>
  <c r="BD98" i="38" s="1"/>
  <c r="BL63" i="38"/>
  <c r="BC98" i="38" s="1"/>
  <c r="BO63" i="38"/>
  <c r="BF98" i="38" s="1"/>
  <c r="BJ63" i="38"/>
  <c r="BA98" i="38" s="1"/>
  <c r="BN63" i="38"/>
  <c r="BE98" i="38" s="1"/>
  <c r="BK44" i="38"/>
  <c r="BB79" i="38" s="1"/>
  <c r="BM44" i="38"/>
  <c r="BD79" i="38" s="1"/>
  <c r="BL44" i="38"/>
  <c r="BC79" i="38" s="1"/>
  <c r="BO44" i="38"/>
  <c r="BF79" i="38" s="1"/>
  <c r="BJ44" i="38"/>
  <c r="BA79" i="38" s="1"/>
  <c r="BN44" i="38"/>
  <c r="BE79" i="38" s="1"/>
  <c r="G56" i="38"/>
  <c r="F91" i="38" s="1"/>
  <c r="K56" i="38"/>
  <c r="J91" i="38" s="1"/>
  <c r="H56" i="38"/>
  <c r="G91" i="38" s="1"/>
  <c r="F56" i="38"/>
  <c r="E91" i="38" s="1"/>
  <c r="J56" i="38"/>
  <c r="I91" i="38" s="1"/>
  <c r="I56" i="38"/>
  <c r="H91" i="38" s="1"/>
  <c r="G68" i="38"/>
  <c r="F103" i="38" s="1"/>
  <c r="K68" i="38"/>
  <c r="J103" i="38" s="1"/>
  <c r="F68" i="38"/>
  <c r="E103" i="38" s="1"/>
  <c r="J68" i="38"/>
  <c r="I103" i="38" s="1"/>
  <c r="H68" i="38"/>
  <c r="G103" i="38" s="1"/>
  <c r="I68" i="38"/>
  <c r="H103" i="38" s="1"/>
  <c r="G46" i="38"/>
  <c r="F81" i="38" s="1"/>
  <c r="K46" i="38"/>
  <c r="J81" i="38" s="1"/>
  <c r="F46" i="38"/>
  <c r="E81" i="38" s="1"/>
  <c r="J46" i="38"/>
  <c r="I81" i="38" s="1"/>
  <c r="I46" i="38"/>
  <c r="H81" i="38" s="1"/>
  <c r="H46" i="38"/>
  <c r="G81" i="38" s="1"/>
  <c r="BQ46" i="38"/>
  <c r="BG81" i="38" s="1"/>
  <c r="BR46" i="38"/>
  <c r="BH81" i="38" s="1"/>
  <c r="BV46" i="38"/>
  <c r="BL81" i="38" s="1"/>
  <c r="BT46" i="38"/>
  <c r="BJ81" i="38" s="1"/>
  <c r="BS46" i="38"/>
  <c r="BI81" i="38" s="1"/>
  <c r="BU46" i="38"/>
  <c r="BK81" i="38" s="1"/>
  <c r="BT43" i="38"/>
  <c r="BJ78" i="38" s="1"/>
  <c r="BS43" i="38"/>
  <c r="BI78" i="38" s="1"/>
  <c r="BR43" i="38"/>
  <c r="BH78" i="38" s="1"/>
  <c r="BV43" i="38"/>
  <c r="BL78" i="38" s="1"/>
  <c r="BU43" i="38"/>
  <c r="BK78" i="38" s="1"/>
  <c r="BQ43" i="38"/>
  <c r="BG78" i="38" s="1"/>
  <c r="CG61" i="38"/>
  <c r="BU96" i="38" s="1"/>
  <c r="CH61" i="38"/>
  <c r="BV96" i="38" s="1"/>
  <c r="CI61" i="38"/>
  <c r="BW96" i="38" s="1"/>
  <c r="CE61" i="38"/>
  <c r="BS96" i="38" s="1"/>
  <c r="CJ61" i="38"/>
  <c r="BX96" i="38" s="1"/>
  <c r="CF61" i="38"/>
  <c r="BT96" i="38" s="1"/>
  <c r="BK59" i="38"/>
  <c r="BB94" i="38" s="1"/>
  <c r="BL59" i="38"/>
  <c r="BC94" i="38" s="1"/>
  <c r="BM59" i="38"/>
  <c r="BD94" i="38" s="1"/>
  <c r="BJ59" i="38"/>
  <c r="BA94" i="38" s="1"/>
  <c r="BN59" i="38"/>
  <c r="BE94" i="38" s="1"/>
  <c r="BO59" i="38"/>
  <c r="BF94" i="38" s="1"/>
  <c r="I51" i="38"/>
  <c r="H86" i="38" s="1"/>
  <c r="H51" i="38"/>
  <c r="G86" i="38" s="1"/>
  <c r="G51" i="38"/>
  <c r="F86" i="38" s="1"/>
  <c r="K51" i="38"/>
  <c r="J86" i="38" s="1"/>
  <c r="F51" i="38"/>
  <c r="E86" i="38" s="1"/>
  <c r="J51" i="38"/>
  <c r="I86" i="38" s="1"/>
  <c r="G62" i="38"/>
  <c r="F97" i="38" s="1"/>
  <c r="K62" i="38"/>
  <c r="J97" i="38" s="1"/>
  <c r="F62" i="38"/>
  <c r="E97" i="38" s="1"/>
  <c r="J62" i="38"/>
  <c r="I97" i="38" s="1"/>
  <c r="H62" i="38"/>
  <c r="G97" i="38" s="1"/>
  <c r="I62" i="38"/>
  <c r="H97" i="38" s="1"/>
  <c r="CG56" i="38"/>
  <c r="BU91" i="38" s="1"/>
  <c r="CF56" i="38"/>
  <c r="BT91" i="38" s="1"/>
  <c r="CJ56" i="38"/>
  <c r="BX91" i="38" s="1"/>
  <c r="CH56" i="38"/>
  <c r="BV91" i="38" s="1"/>
  <c r="CI56" i="38"/>
  <c r="BW91" i="38" s="1"/>
  <c r="CE56" i="38"/>
  <c r="BS91" i="38" s="1"/>
  <c r="P69" i="38"/>
  <c r="N104" i="38" s="1"/>
  <c r="M69" i="38"/>
  <c r="K104" i="38" s="1"/>
  <c r="O69" i="38"/>
  <c r="M104" i="38" s="1"/>
  <c r="Q69" i="38"/>
  <c r="O104" i="38" s="1"/>
  <c r="N69" i="38"/>
  <c r="L104" i="38" s="1"/>
  <c r="R69" i="38"/>
  <c r="P104" i="38" s="1"/>
  <c r="CF41" i="38"/>
  <c r="BT76" i="38" s="1"/>
  <c r="CJ41" i="38"/>
  <c r="BX76" i="38" s="1"/>
  <c r="CE41" i="38"/>
  <c r="BS76" i="38" s="1"/>
  <c r="CI41" i="38"/>
  <c r="BW76" i="38" s="1"/>
  <c r="CH41" i="38"/>
  <c r="BV76" i="38" s="1"/>
  <c r="CG41" i="38"/>
  <c r="BU76" i="38" s="1"/>
  <c r="CH55" i="38"/>
  <c r="BV90" i="38" s="1"/>
  <c r="CG55" i="38"/>
  <c r="BU90" i="38" s="1"/>
  <c r="CE55" i="38"/>
  <c r="BS90" i="38" s="1"/>
  <c r="CI55" i="38"/>
  <c r="BW90" i="38" s="1"/>
  <c r="CF55" i="38"/>
  <c r="BT90" i="38" s="1"/>
  <c r="CJ55" i="38"/>
  <c r="BX90" i="38" s="1"/>
  <c r="CB54" i="38"/>
  <c r="BQ89" i="38" s="1"/>
  <c r="CA54" i="38"/>
  <c r="BP89" i="38" s="1"/>
  <c r="BZ54" i="38"/>
  <c r="BO89" i="38" s="1"/>
  <c r="BY54" i="38"/>
  <c r="BN89" i="38" s="1"/>
  <c r="BX54" i="38"/>
  <c r="BM89" i="38" s="1"/>
  <c r="CC54" i="38"/>
  <c r="BR89" i="38" s="1"/>
  <c r="BZ48" i="38"/>
  <c r="BO83" i="38" s="1"/>
  <c r="BY48" i="38"/>
  <c r="BN83" i="38" s="1"/>
  <c r="CC48" i="38"/>
  <c r="BR83" i="38" s="1"/>
  <c r="BX48" i="38"/>
  <c r="BM83" i="38" s="1"/>
  <c r="CB48" i="38"/>
  <c r="BQ83" i="38" s="1"/>
  <c r="CA48" i="38"/>
  <c r="BP83" i="38" s="1"/>
  <c r="CA45" i="38"/>
  <c r="BP80" i="38" s="1"/>
  <c r="BZ45" i="38"/>
  <c r="BO80" i="38" s="1"/>
  <c r="CB45" i="38"/>
  <c r="BQ80" i="38" s="1"/>
  <c r="BX45" i="38"/>
  <c r="BM80" i="38" s="1"/>
  <c r="CC45" i="38"/>
  <c r="BR80" i="38" s="1"/>
  <c r="BY45" i="38"/>
  <c r="BN80" i="38" s="1"/>
  <c r="BX66" i="38"/>
  <c r="BM101" i="38" s="1"/>
  <c r="CC66" i="38"/>
  <c r="BR101" i="38" s="1"/>
  <c r="CA66" i="38"/>
  <c r="BP101" i="38" s="1"/>
  <c r="BZ66" i="38"/>
  <c r="BO101" i="38" s="1"/>
  <c r="BY66" i="38"/>
  <c r="BN101" i="38" s="1"/>
  <c r="CB66" i="38"/>
  <c r="BQ101" i="38" s="1"/>
  <c r="BX51" i="38"/>
  <c r="BM86" i="38" s="1"/>
  <c r="CC51" i="38"/>
  <c r="BR86" i="38" s="1"/>
  <c r="CA51" i="38"/>
  <c r="BP86" i="38" s="1"/>
  <c r="BZ51" i="38"/>
  <c r="BO86" i="38" s="1"/>
  <c r="BY51" i="38"/>
  <c r="BN86" i="38" s="1"/>
  <c r="CB51" i="38"/>
  <c r="BQ86" i="38" s="1"/>
  <c r="CA69" i="38"/>
  <c r="BP104" i="38" s="1"/>
  <c r="BZ69" i="38"/>
  <c r="BO104" i="38" s="1"/>
  <c r="CB69" i="38"/>
  <c r="BQ104" i="38" s="1"/>
  <c r="BX69" i="38"/>
  <c r="BM104" i="38" s="1"/>
  <c r="CC69" i="38"/>
  <c r="BR104" i="38" s="1"/>
  <c r="BY69" i="38"/>
  <c r="BN104" i="38" s="1"/>
  <c r="BY65" i="38"/>
  <c r="BN100" i="38" s="1"/>
  <c r="BZ65" i="38"/>
  <c r="BO100" i="38" s="1"/>
  <c r="CA65" i="38"/>
  <c r="BP100" i="38" s="1"/>
  <c r="CC65" i="38"/>
  <c r="BR100" i="38" s="1"/>
  <c r="BX65" i="38"/>
  <c r="BM100" i="38" s="1"/>
  <c r="CB65" i="38"/>
  <c r="BQ100" i="38" s="1"/>
  <c r="BX64" i="38"/>
  <c r="BM99" i="38" s="1"/>
  <c r="CC64" i="38"/>
  <c r="BR99" i="38" s="1"/>
  <c r="BY64" i="38"/>
  <c r="BN99" i="38" s="1"/>
  <c r="BZ64" i="38"/>
  <c r="BO99" i="38" s="1"/>
  <c r="CA64" i="38"/>
  <c r="BP99" i="38" s="1"/>
  <c r="CB64" i="38"/>
  <c r="BQ99" i="38" s="1"/>
  <c r="AW50" i="38"/>
  <c r="AP85" i="38" s="1"/>
  <c r="AY50" i="38"/>
  <c r="AR85" i="38" s="1"/>
  <c r="AX50" i="38"/>
  <c r="AQ85" i="38" s="1"/>
  <c r="BA50" i="38"/>
  <c r="AT85" i="38" s="1"/>
  <c r="AV50" i="38"/>
  <c r="AO85" i="38" s="1"/>
  <c r="AZ50" i="38"/>
  <c r="AS85" i="38" s="1"/>
  <c r="AZ54" i="38"/>
  <c r="AS89" i="38" s="1"/>
  <c r="AY54" i="38"/>
  <c r="AR89" i="38" s="1"/>
  <c r="AX54" i="38"/>
  <c r="AQ89" i="38" s="1"/>
  <c r="AV54" i="38"/>
  <c r="AO89" i="38" s="1"/>
  <c r="AW54" i="38"/>
  <c r="AP89" i="38" s="1"/>
  <c r="BA54" i="38"/>
  <c r="AT89" i="38" s="1"/>
  <c r="AW46" i="38"/>
  <c r="AP81" i="38" s="1"/>
  <c r="AY46" i="38"/>
  <c r="AR81" i="38" s="1"/>
  <c r="AX46" i="38"/>
  <c r="AQ81" i="38" s="1"/>
  <c r="AZ46" i="38"/>
  <c r="AS81" i="38" s="1"/>
  <c r="BA46" i="38"/>
  <c r="AT81" i="38" s="1"/>
  <c r="AV46" i="38"/>
  <c r="AO81" i="38" s="1"/>
  <c r="AW42" i="38"/>
  <c r="AP77" i="38" s="1"/>
  <c r="AY42" i="38"/>
  <c r="AR77" i="38" s="1"/>
  <c r="AX42" i="38"/>
  <c r="AQ77" i="38" s="1"/>
  <c r="BA42" i="38"/>
  <c r="AT77" i="38" s="1"/>
  <c r="AV42" i="38"/>
  <c r="AO77" i="38" s="1"/>
  <c r="AZ42" i="38"/>
  <c r="AS77" i="38" s="1"/>
  <c r="AV51" i="38"/>
  <c r="AO86" i="38" s="1"/>
  <c r="AX51" i="38"/>
  <c r="AQ86" i="38" s="1"/>
  <c r="AW51" i="38"/>
  <c r="AP86" i="38" s="1"/>
  <c r="BA51" i="38"/>
  <c r="AT86" i="38" s="1"/>
  <c r="AY51" i="38"/>
  <c r="AR86" i="38" s="1"/>
  <c r="AZ51" i="38"/>
  <c r="AS86" i="38" s="1"/>
  <c r="AV43" i="38"/>
  <c r="AO78" i="38" s="1"/>
  <c r="AW43" i="38"/>
  <c r="AP78" i="38" s="1"/>
  <c r="BA43" i="38"/>
  <c r="AT78" i="38" s="1"/>
  <c r="AY43" i="38"/>
  <c r="AR78" i="38" s="1"/>
  <c r="AX43" i="38"/>
  <c r="AQ78" i="38" s="1"/>
  <c r="AZ43" i="38"/>
  <c r="AS78" i="38" s="1"/>
  <c r="AX53" i="38"/>
  <c r="AQ88" i="38" s="1"/>
  <c r="AV53" i="38"/>
  <c r="AO88" i="38" s="1"/>
  <c r="BA53" i="38"/>
  <c r="AT88" i="38" s="1"/>
  <c r="AZ53" i="38"/>
  <c r="AS88" i="38" s="1"/>
  <c r="AY53" i="38"/>
  <c r="AR88" i="38" s="1"/>
  <c r="AW53" i="38"/>
  <c r="AP88" i="38" s="1"/>
  <c r="AV57" i="38"/>
  <c r="AO92" i="38" s="1"/>
  <c r="AZ57" i="38"/>
  <c r="AS92" i="38" s="1"/>
  <c r="AX57" i="38"/>
  <c r="AQ92" i="38" s="1"/>
  <c r="AW57" i="38"/>
  <c r="AP92" i="38" s="1"/>
  <c r="AY57" i="38"/>
  <c r="AR92" i="38" s="1"/>
  <c r="BA57" i="38"/>
  <c r="AT92" i="38" s="1"/>
  <c r="L60" i="38"/>
  <c r="L54" i="38"/>
  <c r="L64" i="38"/>
  <c r="L59" i="38"/>
  <c r="L58" i="38"/>
  <c r="L46" i="38"/>
  <c r="L43" i="38"/>
  <c r="L56" i="38"/>
  <c r="P16" i="3"/>
  <c r="P7" i="3"/>
  <c r="I16" i="3"/>
  <c r="I7" i="3"/>
  <c r="J7" i="3"/>
  <c r="J16" i="3"/>
  <c r="H7" i="3"/>
  <c r="H16" i="3"/>
  <c r="F16" i="3"/>
  <c r="F7" i="3"/>
  <c r="F24" i="3"/>
  <c r="F34" i="3" s="1"/>
  <c r="Q48" i="3"/>
  <c r="P51" i="3"/>
  <c r="P52" i="3" s="1"/>
  <c r="P24" i="3"/>
  <c r="P34" i="3" s="1"/>
  <c r="Q20" i="3"/>
  <c r="U20" i="16" l="1"/>
  <c r="D25" i="13" s="1"/>
  <c r="C25" i="13"/>
  <c r="U38" i="16"/>
  <c r="D27" i="13" s="1"/>
  <c r="C27" i="13"/>
  <c r="S47" i="17"/>
  <c r="T47" i="17" s="1"/>
  <c r="P7" i="17"/>
  <c r="S2" i="17" s="1"/>
  <c r="T2" i="17" s="1"/>
  <c r="P16" i="17"/>
  <c r="S11" i="17" s="1"/>
  <c r="T11" i="17" s="1"/>
  <c r="J25" i="3"/>
  <c r="P43" i="3"/>
  <c r="F25" i="3"/>
  <c r="P52" i="17"/>
  <c r="P43" i="17"/>
  <c r="S38" i="17" s="1"/>
  <c r="T38" i="17" s="1"/>
  <c r="P25" i="3"/>
  <c r="P34" i="16"/>
  <c r="S29" i="16" s="1"/>
  <c r="T29" i="16" s="1"/>
  <c r="P16" i="16"/>
  <c r="S11" i="16" s="1"/>
  <c r="T11" i="16" s="1"/>
  <c r="P7" i="16"/>
  <c r="S2" i="16" s="1"/>
  <c r="T2" i="16" s="1"/>
  <c r="P39" i="38"/>
  <c r="N74" i="38" s="1"/>
  <c r="M39" i="38"/>
  <c r="K74" i="38" s="1"/>
  <c r="P40" i="38"/>
  <c r="N75" i="38" s="1"/>
  <c r="M68" i="38"/>
  <c r="K103" i="38" s="1"/>
  <c r="P41" i="38"/>
  <c r="N76" i="38" s="1"/>
  <c r="M41" i="38"/>
  <c r="K76" i="38" s="1"/>
  <c r="O41" i="38"/>
  <c r="M76" i="38" s="1"/>
  <c r="R41" i="38"/>
  <c r="P76" i="38" s="1"/>
  <c r="R39" i="38"/>
  <c r="P74" i="38" s="1"/>
  <c r="O40" i="38"/>
  <c r="M75" i="38" s="1"/>
  <c r="M70" i="38"/>
  <c r="K105" i="38" s="1"/>
  <c r="N39" i="38"/>
  <c r="L74" i="38" s="1"/>
  <c r="Q39" i="38"/>
  <c r="O74" i="38" s="1"/>
  <c r="N40" i="38"/>
  <c r="L75" i="38" s="1"/>
  <c r="N68" i="38"/>
  <c r="L103" i="38" s="1"/>
  <c r="M40" i="38"/>
  <c r="K75" i="38" s="1"/>
  <c r="P68" i="38"/>
  <c r="N103" i="38" s="1"/>
  <c r="R40" i="38"/>
  <c r="P75" i="38" s="1"/>
  <c r="P70" i="38"/>
  <c r="N105" i="38" s="1"/>
  <c r="N70" i="38"/>
  <c r="L105" i="38" s="1"/>
  <c r="O70" i="38"/>
  <c r="M105" i="38" s="1"/>
  <c r="R70" i="38"/>
  <c r="P105" i="38" s="1"/>
  <c r="M67" i="38"/>
  <c r="K102" i="38" s="1"/>
  <c r="P67" i="38"/>
  <c r="N102" i="38" s="1"/>
  <c r="R67" i="38"/>
  <c r="P102" i="38" s="1"/>
  <c r="N67" i="38"/>
  <c r="L102" i="38" s="1"/>
  <c r="O67" i="38"/>
  <c r="M102" i="38" s="1"/>
  <c r="Q67" i="38"/>
  <c r="O102" i="38" s="1"/>
  <c r="O68" i="38"/>
  <c r="M103" i="38" s="1"/>
  <c r="R68" i="38"/>
  <c r="P103" i="38" s="1"/>
  <c r="O53" i="38"/>
  <c r="M88" i="38" s="1"/>
  <c r="L135" i="13"/>
  <c r="K135" i="13"/>
  <c r="O135" i="13" s="1"/>
  <c r="N135" i="13"/>
  <c r="E566" i="14" s="1"/>
  <c r="J135" i="13"/>
  <c r="K151" i="13"/>
  <c r="O151" i="13" s="1"/>
  <c r="L151" i="13"/>
  <c r="J151" i="13"/>
  <c r="N151" i="13"/>
  <c r="E646" i="14" s="1"/>
  <c r="L122" i="13"/>
  <c r="K122" i="13"/>
  <c r="O122" i="13" s="1"/>
  <c r="N122" i="13"/>
  <c r="E504" i="14" s="1"/>
  <c r="J122" i="13"/>
  <c r="L156" i="13"/>
  <c r="K156" i="13"/>
  <c r="O156" i="13" s="1"/>
  <c r="J156" i="13"/>
  <c r="N156" i="13"/>
  <c r="E660" i="14" s="1"/>
  <c r="K155" i="13"/>
  <c r="O155" i="13" s="1"/>
  <c r="L155" i="13"/>
  <c r="J155" i="13"/>
  <c r="N155" i="13"/>
  <c r="E654" i="14" s="1"/>
  <c r="K106" i="13"/>
  <c r="O106" i="13" s="1"/>
  <c r="L106" i="13"/>
  <c r="N106" i="13"/>
  <c r="E440" i="14" s="1"/>
  <c r="J106" i="13"/>
  <c r="K104" i="13"/>
  <c r="O104" i="13" s="1"/>
  <c r="L104" i="13"/>
  <c r="J104" i="13"/>
  <c r="N104" i="13"/>
  <c r="E428" i="14" s="1"/>
  <c r="L112" i="13"/>
  <c r="K112" i="13"/>
  <c r="O112" i="13" s="1"/>
  <c r="N112" i="13"/>
  <c r="E460" i="14" s="1"/>
  <c r="J112" i="13"/>
  <c r="K138" i="13"/>
  <c r="O138" i="13" s="1"/>
  <c r="L138" i="13"/>
  <c r="J138" i="13"/>
  <c r="N138" i="13"/>
  <c r="E584" i="14" s="1"/>
  <c r="L139" i="13"/>
  <c r="K139" i="13"/>
  <c r="O139" i="13" s="1"/>
  <c r="J139" i="13"/>
  <c r="N139" i="13"/>
  <c r="E590" i="14" s="1"/>
  <c r="L149" i="13"/>
  <c r="K149" i="13"/>
  <c r="O149" i="13" s="1"/>
  <c r="J149" i="13"/>
  <c r="N149" i="13"/>
  <c r="E634" i="14" s="1"/>
  <c r="L145" i="13"/>
  <c r="K145" i="13"/>
  <c r="O145" i="13" s="1"/>
  <c r="J145" i="13"/>
  <c r="N145" i="13"/>
  <c r="E610" i="14" s="1"/>
  <c r="K124" i="13"/>
  <c r="O124" i="13" s="1"/>
  <c r="L124" i="13"/>
  <c r="J124" i="13"/>
  <c r="N124" i="13"/>
  <c r="E516" i="14" s="1"/>
  <c r="L125" i="13"/>
  <c r="N125" i="13"/>
  <c r="E522" i="14" s="1"/>
  <c r="K125" i="13"/>
  <c r="O125" i="13" s="1"/>
  <c r="J125" i="13"/>
  <c r="H96" i="13"/>
  <c r="H93" i="13"/>
  <c r="H79" i="13"/>
  <c r="H84" i="13"/>
  <c r="H91" i="13"/>
  <c r="H78" i="13"/>
  <c r="H81" i="13"/>
  <c r="H90" i="13"/>
  <c r="H83" i="13"/>
  <c r="H82" i="13"/>
  <c r="H94" i="13"/>
  <c r="H80" i="13"/>
  <c r="H92" i="13"/>
  <c r="H95" i="13"/>
  <c r="H85" i="13"/>
  <c r="L162" i="13"/>
  <c r="K162" i="13"/>
  <c r="O162" i="13" s="1"/>
  <c r="N162" i="13"/>
  <c r="E696" i="14" s="1"/>
  <c r="J162" i="13"/>
  <c r="L160" i="13"/>
  <c r="K160" i="13"/>
  <c r="O160" i="13" s="1"/>
  <c r="J160" i="13"/>
  <c r="N160" i="13"/>
  <c r="E684" i="14" s="1"/>
  <c r="B354" i="14"/>
  <c r="A354" i="14" s="1"/>
  <c r="T89" i="13"/>
  <c r="K107" i="13"/>
  <c r="O107" i="13" s="1"/>
  <c r="L107" i="13"/>
  <c r="J107" i="13"/>
  <c r="N107" i="13"/>
  <c r="E446" i="14" s="1"/>
  <c r="L100" i="13"/>
  <c r="K100" i="13"/>
  <c r="O100" i="13" s="1"/>
  <c r="J100" i="13"/>
  <c r="N100" i="13"/>
  <c r="E404" i="14" s="1"/>
  <c r="L117" i="13"/>
  <c r="K117" i="13"/>
  <c r="O117" i="13" s="1"/>
  <c r="J117" i="13"/>
  <c r="N117" i="13"/>
  <c r="E490" i="14" s="1"/>
  <c r="K116" i="13"/>
  <c r="O116" i="13" s="1"/>
  <c r="L116" i="13"/>
  <c r="N116" i="13"/>
  <c r="E484" i="14" s="1"/>
  <c r="J116" i="13"/>
  <c r="U47" i="18"/>
  <c r="D50" i="13" s="1"/>
  <c r="C50" i="13"/>
  <c r="G50" i="13" s="1"/>
  <c r="K137" i="13"/>
  <c r="O137" i="13" s="1"/>
  <c r="L137" i="13"/>
  <c r="N137" i="13"/>
  <c r="E578" i="14" s="1"/>
  <c r="J137" i="13"/>
  <c r="K136" i="13"/>
  <c r="O136" i="13" s="1"/>
  <c r="L136" i="13"/>
  <c r="N136" i="13"/>
  <c r="E572" i="14" s="1"/>
  <c r="J136" i="13"/>
  <c r="L148" i="13"/>
  <c r="K148" i="13"/>
  <c r="O148" i="13" s="1"/>
  <c r="N148" i="13"/>
  <c r="E628" i="14" s="1"/>
  <c r="J148" i="13"/>
  <c r="K150" i="13"/>
  <c r="O150" i="13" s="1"/>
  <c r="L150" i="13"/>
  <c r="J150" i="13"/>
  <c r="N150" i="13"/>
  <c r="E640" i="14" s="1"/>
  <c r="L127" i="13"/>
  <c r="K127" i="13"/>
  <c r="O127" i="13" s="1"/>
  <c r="J127" i="13"/>
  <c r="N127" i="13"/>
  <c r="E534" i="14" s="1"/>
  <c r="L123" i="13"/>
  <c r="J123" i="13"/>
  <c r="K123" i="13"/>
  <c r="O123" i="13" s="1"/>
  <c r="N123" i="13"/>
  <c r="E510" i="14" s="1"/>
  <c r="L161" i="13"/>
  <c r="K161" i="13"/>
  <c r="O161" i="13" s="1"/>
  <c r="J161" i="13"/>
  <c r="N161" i="13"/>
  <c r="E690" i="14" s="1"/>
  <c r="L159" i="13"/>
  <c r="K159" i="13"/>
  <c r="O159" i="13" s="1"/>
  <c r="J159" i="13"/>
  <c r="N159" i="13"/>
  <c r="E678" i="14" s="1"/>
  <c r="D354" i="14"/>
  <c r="P89" i="13"/>
  <c r="F354" i="14" s="1"/>
  <c r="L105" i="13"/>
  <c r="K105" i="13"/>
  <c r="O105" i="13" s="1"/>
  <c r="J105" i="13"/>
  <c r="N105" i="13"/>
  <c r="E434" i="14" s="1"/>
  <c r="L101" i="13"/>
  <c r="K101" i="13"/>
  <c r="O101" i="13" s="1"/>
  <c r="N101" i="13"/>
  <c r="E410" i="14" s="1"/>
  <c r="J101" i="13"/>
  <c r="L111" i="13"/>
  <c r="K111" i="13"/>
  <c r="O111" i="13" s="1"/>
  <c r="N111" i="13"/>
  <c r="E454" i="14" s="1"/>
  <c r="J111" i="13"/>
  <c r="L113" i="13"/>
  <c r="K113" i="13"/>
  <c r="O113" i="13" s="1"/>
  <c r="N113" i="13"/>
  <c r="E466" i="14" s="1"/>
  <c r="J113" i="13"/>
  <c r="L140" i="13"/>
  <c r="K140" i="13"/>
  <c r="O140" i="13" s="1"/>
  <c r="J140" i="13"/>
  <c r="N140" i="13"/>
  <c r="E596" i="14" s="1"/>
  <c r="K147" i="13"/>
  <c r="O147" i="13" s="1"/>
  <c r="L147" i="13"/>
  <c r="J147" i="13"/>
  <c r="N147" i="13"/>
  <c r="E622" i="14" s="1"/>
  <c r="L126" i="13"/>
  <c r="K126" i="13"/>
  <c r="O126" i="13" s="1"/>
  <c r="N126" i="13"/>
  <c r="E528" i="14" s="1"/>
  <c r="J126" i="13"/>
  <c r="K118" i="13"/>
  <c r="O118" i="13" s="1"/>
  <c r="L118" i="13"/>
  <c r="J118" i="13"/>
  <c r="N118" i="13"/>
  <c r="E496" i="14" s="1"/>
  <c r="C56" i="13"/>
  <c r="G56" i="13" s="1"/>
  <c r="U2" i="19"/>
  <c r="D56" i="13" s="1"/>
  <c r="L134" i="13"/>
  <c r="K134" i="13"/>
  <c r="O134" i="13" s="1"/>
  <c r="N134" i="13"/>
  <c r="E560" i="14" s="1"/>
  <c r="J134" i="13"/>
  <c r="K133" i="13"/>
  <c r="O133" i="13" s="1"/>
  <c r="L133" i="13"/>
  <c r="J133" i="13"/>
  <c r="N133" i="13"/>
  <c r="E554" i="14" s="1"/>
  <c r="K144" i="13"/>
  <c r="O144" i="13" s="1"/>
  <c r="L144" i="13"/>
  <c r="N144" i="13"/>
  <c r="E604" i="14" s="1"/>
  <c r="J144" i="13"/>
  <c r="K146" i="13"/>
  <c r="O146" i="13" s="1"/>
  <c r="L146" i="13"/>
  <c r="J146" i="13"/>
  <c r="N146" i="13"/>
  <c r="E616" i="14" s="1"/>
  <c r="U20" i="29"/>
  <c r="D69" i="13" s="1"/>
  <c r="C69" i="13"/>
  <c r="G69" i="13" s="1"/>
  <c r="K128" i="13"/>
  <c r="O128" i="13" s="1"/>
  <c r="N128" i="13"/>
  <c r="E540" i="14" s="1"/>
  <c r="L128" i="13"/>
  <c r="J128" i="13"/>
  <c r="K129" i="13"/>
  <c r="O129" i="13" s="1"/>
  <c r="L129" i="13"/>
  <c r="N129" i="13"/>
  <c r="E546" i="14" s="1"/>
  <c r="J129" i="13"/>
  <c r="K157" i="13"/>
  <c r="O157" i="13" s="1"/>
  <c r="L157" i="13"/>
  <c r="N157" i="13"/>
  <c r="E666" i="14" s="1"/>
  <c r="J157" i="13"/>
  <c r="L158" i="13"/>
  <c r="K158" i="13"/>
  <c r="O158" i="13" s="1"/>
  <c r="J158" i="13"/>
  <c r="N158" i="13"/>
  <c r="E672" i="14" s="1"/>
  <c r="U56" i="17"/>
  <c r="D40" i="13" s="1"/>
  <c r="C40" i="13"/>
  <c r="G40" i="13" s="1"/>
  <c r="K102" i="13"/>
  <c r="O102" i="13" s="1"/>
  <c r="L102" i="13"/>
  <c r="N102" i="13"/>
  <c r="E416" i="14" s="1"/>
  <c r="J102" i="13"/>
  <c r="L103" i="13"/>
  <c r="K103" i="13"/>
  <c r="O103" i="13" s="1"/>
  <c r="J103" i="13"/>
  <c r="N103" i="13"/>
  <c r="E422" i="14" s="1"/>
  <c r="L114" i="13"/>
  <c r="K114" i="13"/>
  <c r="O114" i="13" s="1"/>
  <c r="J114" i="13"/>
  <c r="N114" i="13"/>
  <c r="E472" i="14" s="1"/>
  <c r="L115" i="13"/>
  <c r="K115" i="13"/>
  <c r="O115" i="13" s="1"/>
  <c r="N115" i="13"/>
  <c r="E478" i="14" s="1"/>
  <c r="J115" i="13"/>
  <c r="M48" i="38"/>
  <c r="K83" i="38" s="1"/>
  <c r="M44" i="38"/>
  <c r="K79" i="38" s="1"/>
  <c r="Q42" i="38"/>
  <c r="O77" i="38" s="1"/>
  <c r="Q44" i="38"/>
  <c r="O79" i="38" s="1"/>
  <c r="O42" i="38"/>
  <c r="M77" i="38" s="1"/>
  <c r="R44" i="38"/>
  <c r="P79" i="38" s="1"/>
  <c r="R42" i="38"/>
  <c r="P77" i="38" s="1"/>
  <c r="N53" i="38"/>
  <c r="L88" i="38" s="1"/>
  <c r="O48" i="38"/>
  <c r="M83" i="38" s="1"/>
  <c r="R53" i="38"/>
  <c r="P88" i="38" s="1"/>
  <c r="P53" i="38"/>
  <c r="N88" i="38" s="1"/>
  <c r="M53" i="38"/>
  <c r="K88" i="38" s="1"/>
  <c r="R48" i="38"/>
  <c r="P83" i="38" s="1"/>
  <c r="P44" i="38"/>
  <c r="N79" i="38" s="1"/>
  <c r="N44" i="38"/>
  <c r="L79" i="38" s="1"/>
  <c r="M42" i="38"/>
  <c r="K77" i="38" s="1"/>
  <c r="P42" i="38"/>
  <c r="N77" i="38" s="1"/>
  <c r="Q48" i="38"/>
  <c r="O83" i="38" s="1"/>
  <c r="P48" i="38"/>
  <c r="N83" i="38" s="1"/>
  <c r="N54" i="38"/>
  <c r="L89" i="38" s="1"/>
  <c r="R54" i="38"/>
  <c r="P89" i="38" s="1"/>
  <c r="M54" i="38"/>
  <c r="K89" i="38" s="1"/>
  <c r="Q54" i="38"/>
  <c r="O89" i="38" s="1"/>
  <c r="P54" i="38"/>
  <c r="N89" i="38" s="1"/>
  <c r="O54" i="38"/>
  <c r="M89" i="38" s="1"/>
  <c r="AP64" i="38"/>
  <c r="AJ99" i="38" s="1"/>
  <c r="AR64" i="38"/>
  <c r="AL99" i="38" s="1"/>
  <c r="AQ64" i="38"/>
  <c r="AK99" i="38" s="1"/>
  <c r="AT64" i="38"/>
  <c r="AN99" i="38" s="1"/>
  <c r="AO64" i="38"/>
  <c r="AI99" i="38" s="1"/>
  <c r="AS64" i="38"/>
  <c r="AM99" i="38" s="1"/>
  <c r="AQ62" i="38"/>
  <c r="AK97" i="38" s="1"/>
  <c r="AR62" i="38"/>
  <c r="AL97" i="38" s="1"/>
  <c r="AP62" i="38"/>
  <c r="AJ97" i="38" s="1"/>
  <c r="AO62" i="38"/>
  <c r="AI97" i="38" s="1"/>
  <c r="AT62" i="38"/>
  <c r="AN97" i="38" s="1"/>
  <c r="AS62" i="38"/>
  <c r="AM97" i="38" s="1"/>
  <c r="AI44" i="38"/>
  <c r="AD79" i="38" s="1"/>
  <c r="AK44" i="38"/>
  <c r="AF79" i="38" s="1"/>
  <c r="AJ44" i="38"/>
  <c r="AE79" i="38" s="1"/>
  <c r="AL44" i="38"/>
  <c r="AG79" i="38" s="1"/>
  <c r="AM44" i="38"/>
  <c r="AH79" i="38" s="1"/>
  <c r="AH44" i="38"/>
  <c r="AC79" i="38" s="1"/>
  <c r="AH39" i="38"/>
  <c r="AC74" i="38" s="1"/>
  <c r="AL39" i="38"/>
  <c r="AG74" i="38" s="1"/>
  <c r="AI39" i="38"/>
  <c r="AD74" i="38" s="1"/>
  <c r="AJ39" i="38"/>
  <c r="AE74" i="38" s="1"/>
  <c r="AM39" i="38"/>
  <c r="AH74" i="38" s="1"/>
  <c r="AK39" i="38"/>
  <c r="AF74" i="38" s="1"/>
  <c r="AK46" i="38"/>
  <c r="AF81" i="38" s="1"/>
  <c r="AJ46" i="38"/>
  <c r="AE81" i="38" s="1"/>
  <c r="AI46" i="38"/>
  <c r="AD81" i="38" s="1"/>
  <c r="AM46" i="38"/>
  <c r="AH81" i="38" s="1"/>
  <c r="AL46" i="38"/>
  <c r="AG81" i="38" s="1"/>
  <c r="AH46" i="38"/>
  <c r="AC81" i="38" s="1"/>
  <c r="AL66" i="38"/>
  <c r="AG101" i="38" s="1"/>
  <c r="AH66" i="38"/>
  <c r="AC101" i="38" s="1"/>
  <c r="AM66" i="38"/>
  <c r="AH101" i="38" s="1"/>
  <c r="AI66" i="38"/>
  <c r="AD101" i="38" s="1"/>
  <c r="AJ66" i="38"/>
  <c r="AE101" i="38" s="1"/>
  <c r="AK66" i="38"/>
  <c r="AF101" i="38" s="1"/>
  <c r="AC58" i="38"/>
  <c r="Y93" i="38" s="1"/>
  <c r="AE58" i="38"/>
  <c r="AA93" i="38" s="1"/>
  <c r="AD58" i="38"/>
  <c r="Z93" i="38" s="1"/>
  <c r="AB58" i="38"/>
  <c r="X93" i="38" s="1"/>
  <c r="AA58" i="38"/>
  <c r="W93" i="38" s="1"/>
  <c r="AF58" i="38"/>
  <c r="AB93" i="38" s="1"/>
  <c r="AA67" i="38"/>
  <c r="W102" i="38" s="1"/>
  <c r="AF67" i="38"/>
  <c r="AB102" i="38" s="1"/>
  <c r="AD67" i="38"/>
  <c r="Z102" i="38" s="1"/>
  <c r="AC67" i="38"/>
  <c r="Y102" i="38" s="1"/>
  <c r="AB67" i="38"/>
  <c r="X102" i="38" s="1"/>
  <c r="AE67" i="38"/>
  <c r="AA102" i="38" s="1"/>
  <c r="AB60" i="38"/>
  <c r="X95" i="38" s="1"/>
  <c r="AF60" i="38"/>
  <c r="AB95" i="38" s="1"/>
  <c r="AA60" i="38"/>
  <c r="W95" i="38" s="1"/>
  <c r="AE60" i="38"/>
  <c r="AA95" i="38" s="1"/>
  <c r="AD60" i="38"/>
  <c r="Z95" i="38" s="1"/>
  <c r="AC60" i="38"/>
  <c r="Y95" i="38" s="1"/>
  <c r="AB43" i="38"/>
  <c r="X78" i="38" s="1"/>
  <c r="AC43" i="38"/>
  <c r="Y78" i="38" s="1"/>
  <c r="AD43" i="38"/>
  <c r="Z78" i="38" s="1"/>
  <c r="AF43" i="38"/>
  <c r="AB78" i="38" s="1"/>
  <c r="AA43" i="38"/>
  <c r="W78" i="38" s="1"/>
  <c r="AE43" i="38"/>
  <c r="AA78" i="38" s="1"/>
  <c r="P65" i="38"/>
  <c r="N100" i="38" s="1"/>
  <c r="O65" i="38"/>
  <c r="M100" i="38" s="1"/>
  <c r="M65" i="38"/>
  <c r="K100" i="38" s="1"/>
  <c r="N65" i="38"/>
  <c r="L100" i="38" s="1"/>
  <c r="R65" i="38"/>
  <c r="P100" i="38" s="1"/>
  <c r="Q65" i="38"/>
  <c r="O100" i="38" s="1"/>
  <c r="W64" i="38"/>
  <c r="T99" i="38" s="1"/>
  <c r="V64" i="38"/>
  <c r="S99" i="38" s="1"/>
  <c r="U64" i="38"/>
  <c r="R99" i="38" s="1"/>
  <c r="Y64" i="38"/>
  <c r="V99" i="38" s="1"/>
  <c r="X64" i="38"/>
  <c r="U99" i="38" s="1"/>
  <c r="T64" i="38"/>
  <c r="Q99" i="38" s="1"/>
  <c r="W52" i="38"/>
  <c r="T87" i="38" s="1"/>
  <c r="V52" i="38"/>
  <c r="S87" i="38" s="1"/>
  <c r="U52" i="38"/>
  <c r="R87" i="38" s="1"/>
  <c r="Y52" i="38"/>
  <c r="V87" i="38" s="1"/>
  <c r="X52" i="38"/>
  <c r="U87" i="38" s="1"/>
  <c r="T52" i="38"/>
  <c r="Q87" i="38" s="1"/>
  <c r="U49" i="38"/>
  <c r="R84" i="38" s="1"/>
  <c r="Y49" i="38"/>
  <c r="V84" i="38" s="1"/>
  <c r="T49" i="38"/>
  <c r="Q84" i="38" s="1"/>
  <c r="X49" i="38"/>
  <c r="U84" i="38" s="1"/>
  <c r="W49" i="38"/>
  <c r="T84" i="38" s="1"/>
  <c r="V49" i="38"/>
  <c r="S84" i="38" s="1"/>
  <c r="N64" i="38"/>
  <c r="L99" i="38" s="1"/>
  <c r="R64" i="38"/>
  <c r="P99" i="38" s="1"/>
  <c r="O64" i="38"/>
  <c r="M99" i="38" s="1"/>
  <c r="M64" i="38"/>
  <c r="K99" i="38" s="1"/>
  <c r="Q64" i="38"/>
  <c r="O99" i="38" s="1"/>
  <c r="P64" i="38"/>
  <c r="N99" i="38" s="1"/>
  <c r="AT58" i="38"/>
  <c r="AN93" i="38" s="1"/>
  <c r="AR58" i="38"/>
  <c r="AL93" i="38" s="1"/>
  <c r="AQ58" i="38"/>
  <c r="AK93" i="38" s="1"/>
  <c r="AP58" i="38"/>
  <c r="AJ93" i="38" s="1"/>
  <c r="AS58" i="38"/>
  <c r="AM93" i="38" s="1"/>
  <c r="AO58" i="38"/>
  <c r="AI93" i="38" s="1"/>
  <c r="AT52" i="38"/>
  <c r="AN87" i="38" s="1"/>
  <c r="AP52" i="38"/>
  <c r="AJ87" i="38" s="1"/>
  <c r="AR52" i="38"/>
  <c r="AL87" i="38" s="1"/>
  <c r="AQ52" i="38"/>
  <c r="AK87" i="38" s="1"/>
  <c r="AS52" i="38"/>
  <c r="AM87" i="38" s="1"/>
  <c r="AO52" i="38"/>
  <c r="AI87" i="38" s="1"/>
  <c r="AR47" i="38"/>
  <c r="AL82" i="38" s="1"/>
  <c r="AQ47" i="38"/>
  <c r="AK82" i="38" s="1"/>
  <c r="AP47" i="38"/>
  <c r="AJ82" i="38" s="1"/>
  <c r="AT47" i="38"/>
  <c r="AN82" i="38" s="1"/>
  <c r="AS47" i="38"/>
  <c r="AM82" i="38" s="1"/>
  <c r="AO47" i="38"/>
  <c r="AI82" i="38" s="1"/>
  <c r="AP49" i="38"/>
  <c r="AJ84" i="38" s="1"/>
  <c r="AR49" i="38"/>
  <c r="AL84" i="38" s="1"/>
  <c r="AQ49" i="38"/>
  <c r="AK84" i="38" s="1"/>
  <c r="AS49" i="38"/>
  <c r="AM84" i="38" s="1"/>
  <c r="AT49" i="38"/>
  <c r="AN84" i="38" s="1"/>
  <c r="AO49" i="38"/>
  <c r="AI84" i="38" s="1"/>
  <c r="AK51" i="38"/>
  <c r="AF86" i="38" s="1"/>
  <c r="AI51" i="38"/>
  <c r="AD86" i="38" s="1"/>
  <c r="AJ51" i="38"/>
  <c r="AE86" i="38" s="1"/>
  <c r="AL51" i="38"/>
  <c r="AG86" i="38" s="1"/>
  <c r="AH51" i="38"/>
  <c r="AC86" i="38" s="1"/>
  <c r="AM51" i="38"/>
  <c r="AH86" i="38" s="1"/>
  <c r="AI63" i="38"/>
  <c r="AD98" i="38" s="1"/>
  <c r="AK63" i="38"/>
  <c r="AF98" i="38" s="1"/>
  <c r="AJ63" i="38"/>
  <c r="AE98" i="38" s="1"/>
  <c r="AH63" i="38"/>
  <c r="AC98" i="38" s="1"/>
  <c r="AL63" i="38"/>
  <c r="AG98" i="38" s="1"/>
  <c r="AM63" i="38"/>
  <c r="AH98" i="38" s="1"/>
  <c r="AJ55" i="38"/>
  <c r="AE90" i="38" s="1"/>
  <c r="AK55" i="38"/>
  <c r="AF90" i="38" s="1"/>
  <c r="AI55" i="38"/>
  <c r="AD90" i="38" s="1"/>
  <c r="AL55" i="38"/>
  <c r="AG90" i="38" s="1"/>
  <c r="AH55" i="38"/>
  <c r="AC90" i="38" s="1"/>
  <c r="AM55" i="38"/>
  <c r="AH90" i="38" s="1"/>
  <c r="AB70" i="38"/>
  <c r="X105" i="38" s="1"/>
  <c r="AA70" i="38"/>
  <c r="W105" i="38" s="1"/>
  <c r="AC70" i="38"/>
  <c r="Y105" i="38" s="1"/>
  <c r="AD70" i="38"/>
  <c r="Z105" i="38" s="1"/>
  <c r="AF70" i="38"/>
  <c r="AB105" i="38" s="1"/>
  <c r="AE70" i="38"/>
  <c r="AA105" i="38" s="1"/>
  <c r="AC64" i="38"/>
  <c r="Y99" i="38" s="1"/>
  <c r="AB64" i="38"/>
  <c r="X99" i="38" s="1"/>
  <c r="AF64" i="38"/>
  <c r="AB99" i="38" s="1"/>
  <c r="AA64" i="38"/>
  <c r="W99" i="38" s="1"/>
  <c r="AE64" i="38"/>
  <c r="AA99" i="38" s="1"/>
  <c r="AD64" i="38"/>
  <c r="Z99" i="38" s="1"/>
  <c r="AB41" i="38"/>
  <c r="X76" i="38" s="1"/>
  <c r="AA41" i="38"/>
  <c r="W76" i="38" s="1"/>
  <c r="AE41" i="38"/>
  <c r="AA76" i="38" s="1"/>
  <c r="AD41" i="38"/>
  <c r="Z76" i="38" s="1"/>
  <c r="AC41" i="38"/>
  <c r="Y76" i="38" s="1"/>
  <c r="AF41" i="38"/>
  <c r="AB76" i="38" s="1"/>
  <c r="P55" i="38"/>
  <c r="N90" i="38" s="1"/>
  <c r="Q55" i="38"/>
  <c r="O90" i="38" s="1"/>
  <c r="O55" i="38"/>
  <c r="M90" i="38" s="1"/>
  <c r="M55" i="38"/>
  <c r="K90" i="38" s="1"/>
  <c r="N55" i="38"/>
  <c r="L90" i="38" s="1"/>
  <c r="R55" i="38"/>
  <c r="P90" i="38" s="1"/>
  <c r="X39" i="38"/>
  <c r="U74" i="38" s="1"/>
  <c r="W39" i="38"/>
  <c r="T74" i="38" s="1"/>
  <c r="V39" i="38"/>
  <c r="S74" i="38" s="1"/>
  <c r="T39" i="38"/>
  <c r="Q74" i="38" s="1"/>
  <c r="Y39" i="38"/>
  <c r="V74" i="38" s="1"/>
  <c r="U39" i="38"/>
  <c r="R74" i="38" s="1"/>
  <c r="U63" i="38"/>
  <c r="R98" i="38" s="1"/>
  <c r="Y63" i="38"/>
  <c r="V98" i="38" s="1"/>
  <c r="T63" i="38"/>
  <c r="Q98" i="38" s="1"/>
  <c r="X63" i="38"/>
  <c r="U98" i="38" s="1"/>
  <c r="W63" i="38"/>
  <c r="T98" i="38" s="1"/>
  <c r="V63" i="38"/>
  <c r="S98" i="38" s="1"/>
  <c r="U41" i="38"/>
  <c r="R76" i="38" s="1"/>
  <c r="Y41" i="38"/>
  <c r="V76" i="38" s="1"/>
  <c r="T41" i="38"/>
  <c r="Q76" i="38" s="1"/>
  <c r="X41" i="38"/>
  <c r="U76" i="38" s="1"/>
  <c r="W41" i="38"/>
  <c r="T76" i="38" s="1"/>
  <c r="V41" i="38"/>
  <c r="S76" i="38" s="1"/>
  <c r="P59" i="38"/>
  <c r="N94" i="38" s="1"/>
  <c r="O59" i="38"/>
  <c r="M94" i="38" s="1"/>
  <c r="Q59" i="38"/>
  <c r="O94" i="38" s="1"/>
  <c r="N59" i="38"/>
  <c r="L94" i="38" s="1"/>
  <c r="R59" i="38"/>
  <c r="P94" i="38" s="1"/>
  <c r="M59" i="38"/>
  <c r="K94" i="38" s="1"/>
  <c r="AP63" i="38"/>
  <c r="AJ98" i="38" s="1"/>
  <c r="AQ63" i="38"/>
  <c r="AK98" i="38" s="1"/>
  <c r="AR63" i="38"/>
  <c r="AL98" i="38" s="1"/>
  <c r="AS63" i="38"/>
  <c r="AM98" i="38" s="1"/>
  <c r="AO63" i="38"/>
  <c r="AI98" i="38" s="1"/>
  <c r="AT63" i="38"/>
  <c r="AN98" i="38" s="1"/>
  <c r="AO57" i="38"/>
  <c r="AI92" i="38" s="1"/>
  <c r="AS57" i="38"/>
  <c r="AM92" i="38" s="1"/>
  <c r="AR57" i="38"/>
  <c r="AL92" i="38" s="1"/>
  <c r="AQ57" i="38"/>
  <c r="AK92" i="38" s="1"/>
  <c r="AP57" i="38"/>
  <c r="AJ92" i="38" s="1"/>
  <c r="AT57" i="38"/>
  <c r="AN92" i="38" s="1"/>
  <c r="AJ54" i="38"/>
  <c r="AE89" i="38" s="1"/>
  <c r="AI54" i="38"/>
  <c r="AD89" i="38" s="1"/>
  <c r="AM54" i="38"/>
  <c r="AH89" i="38" s="1"/>
  <c r="AH54" i="38"/>
  <c r="AC89" i="38" s="1"/>
  <c r="AL54" i="38"/>
  <c r="AG89" i="38" s="1"/>
  <c r="AK54" i="38"/>
  <c r="AF89" i="38" s="1"/>
  <c r="AH61" i="38"/>
  <c r="AC96" i="38" s="1"/>
  <c r="AL61" i="38"/>
  <c r="AG96" i="38" s="1"/>
  <c r="AM61" i="38"/>
  <c r="AH96" i="38" s="1"/>
  <c r="AK61" i="38"/>
  <c r="AF96" i="38" s="1"/>
  <c r="AJ61" i="38"/>
  <c r="AE96" i="38" s="1"/>
  <c r="AI61" i="38"/>
  <c r="AD96" i="38" s="1"/>
  <c r="AK62" i="38"/>
  <c r="AF97" i="38" s="1"/>
  <c r="AJ62" i="38"/>
  <c r="AE97" i="38" s="1"/>
  <c r="AL62" i="38"/>
  <c r="AG97" i="38" s="1"/>
  <c r="AH62" i="38"/>
  <c r="AC97" i="38" s="1"/>
  <c r="AM62" i="38"/>
  <c r="AH97" i="38" s="1"/>
  <c r="AI62" i="38"/>
  <c r="AD97" i="38" s="1"/>
  <c r="AJ53" i="38"/>
  <c r="AE88" i="38" s="1"/>
  <c r="AM53" i="38"/>
  <c r="AH88" i="38" s="1"/>
  <c r="AK53" i="38"/>
  <c r="AF88" i="38" s="1"/>
  <c r="AH53" i="38"/>
  <c r="AC88" i="38" s="1"/>
  <c r="AI53" i="38"/>
  <c r="AD88" i="38" s="1"/>
  <c r="AL53" i="38"/>
  <c r="AG88" i="38" s="1"/>
  <c r="AH45" i="38"/>
  <c r="AC80" i="38" s="1"/>
  <c r="AK45" i="38"/>
  <c r="AF80" i="38" s="1"/>
  <c r="AJ45" i="38"/>
  <c r="AE80" i="38" s="1"/>
  <c r="AI45" i="38"/>
  <c r="AD80" i="38" s="1"/>
  <c r="AM45" i="38"/>
  <c r="AH80" i="38" s="1"/>
  <c r="AL45" i="38"/>
  <c r="AG80" i="38" s="1"/>
  <c r="AI47" i="38"/>
  <c r="AD82" i="38" s="1"/>
  <c r="AJ47" i="38"/>
  <c r="AE82" i="38" s="1"/>
  <c r="AK47" i="38"/>
  <c r="AF82" i="38" s="1"/>
  <c r="AL47" i="38"/>
  <c r="AG82" i="38" s="1"/>
  <c r="AH47" i="38"/>
  <c r="AC82" i="38" s="1"/>
  <c r="AM47" i="38"/>
  <c r="AH82" i="38" s="1"/>
  <c r="AH49" i="38"/>
  <c r="AC84" i="38" s="1"/>
  <c r="AK49" i="38"/>
  <c r="AF84" i="38" s="1"/>
  <c r="AJ49" i="38"/>
  <c r="AE84" i="38" s="1"/>
  <c r="AI49" i="38"/>
  <c r="AD84" i="38" s="1"/>
  <c r="AM49" i="38"/>
  <c r="AH84" i="38" s="1"/>
  <c r="AL49" i="38"/>
  <c r="AG84" i="38" s="1"/>
  <c r="AA48" i="38"/>
  <c r="W83" i="38" s="1"/>
  <c r="AF48" i="38"/>
  <c r="AB83" i="38" s="1"/>
  <c r="AD48" i="38"/>
  <c r="Z83" i="38" s="1"/>
  <c r="AC48" i="38"/>
  <c r="Y83" i="38" s="1"/>
  <c r="AB48" i="38"/>
  <c r="X83" i="38" s="1"/>
  <c r="AE48" i="38"/>
  <c r="AA83" i="38" s="1"/>
  <c r="AC56" i="38"/>
  <c r="Y91" i="38" s="1"/>
  <c r="AD56" i="38"/>
  <c r="Z91" i="38" s="1"/>
  <c r="AF56" i="38"/>
  <c r="AB91" i="38" s="1"/>
  <c r="AA56" i="38"/>
  <c r="W91" i="38" s="1"/>
  <c r="AB56" i="38"/>
  <c r="X91" i="38" s="1"/>
  <c r="AE56" i="38"/>
  <c r="AA91" i="38" s="1"/>
  <c r="AD46" i="38"/>
  <c r="Z81" i="38" s="1"/>
  <c r="AB46" i="38"/>
  <c r="X81" i="38" s="1"/>
  <c r="AC46" i="38"/>
  <c r="Y81" i="38" s="1"/>
  <c r="AE46" i="38"/>
  <c r="AA81" i="38" s="1"/>
  <c r="AA46" i="38"/>
  <c r="W81" i="38" s="1"/>
  <c r="AF46" i="38"/>
  <c r="AB81" i="38" s="1"/>
  <c r="AB66" i="38"/>
  <c r="X101" i="38" s="1"/>
  <c r="AD66" i="38"/>
  <c r="Z101" i="38" s="1"/>
  <c r="AC66" i="38"/>
  <c r="Y101" i="38" s="1"/>
  <c r="AA66" i="38"/>
  <c r="W101" i="38" s="1"/>
  <c r="AE66" i="38"/>
  <c r="AA101" i="38" s="1"/>
  <c r="AF66" i="38"/>
  <c r="AB101" i="38" s="1"/>
  <c r="AB61" i="38"/>
  <c r="X96" i="38" s="1"/>
  <c r="AC61" i="38"/>
  <c r="Y96" i="38" s="1"/>
  <c r="AE61" i="38"/>
  <c r="AA96" i="38" s="1"/>
  <c r="AD61" i="38"/>
  <c r="Z96" i="38" s="1"/>
  <c r="AA61" i="38"/>
  <c r="W96" i="38" s="1"/>
  <c r="AF61" i="38"/>
  <c r="AB96" i="38" s="1"/>
  <c r="AA52" i="38"/>
  <c r="W87" i="38" s="1"/>
  <c r="AF52" i="38"/>
  <c r="AB87" i="38" s="1"/>
  <c r="AD52" i="38"/>
  <c r="Z87" i="38" s="1"/>
  <c r="AC52" i="38"/>
  <c r="Y87" i="38" s="1"/>
  <c r="AB52" i="38"/>
  <c r="X87" i="38" s="1"/>
  <c r="AE52" i="38"/>
  <c r="AA87" i="38" s="1"/>
  <c r="AB51" i="38"/>
  <c r="X86" i="38" s="1"/>
  <c r="AC51" i="38"/>
  <c r="Y86" i="38" s="1"/>
  <c r="AD51" i="38"/>
  <c r="Z86" i="38" s="1"/>
  <c r="AF51" i="38"/>
  <c r="AB86" i="38" s="1"/>
  <c r="AA51" i="38"/>
  <c r="W86" i="38" s="1"/>
  <c r="AE51" i="38"/>
  <c r="AA86" i="38" s="1"/>
  <c r="AB49" i="38"/>
  <c r="X84" i="38" s="1"/>
  <c r="AF49" i="38"/>
  <c r="AB84" i="38" s="1"/>
  <c r="AA49" i="38"/>
  <c r="W84" i="38" s="1"/>
  <c r="AE49" i="38"/>
  <c r="AA84" i="38" s="1"/>
  <c r="AD49" i="38"/>
  <c r="Z84" i="38" s="1"/>
  <c r="AC49" i="38"/>
  <c r="Y84" i="38" s="1"/>
  <c r="P47" i="38"/>
  <c r="N82" i="38" s="1"/>
  <c r="M47" i="38"/>
  <c r="K82" i="38" s="1"/>
  <c r="R47" i="38"/>
  <c r="P82" i="38" s="1"/>
  <c r="Q47" i="38"/>
  <c r="O82" i="38" s="1"/>
  <c r="N47" i="38"/>
  <c r="L82" i="38" s="1"/>
  <c r="O47" i="38"/>
  <c r="M82" i="38" s="1"/>
  <c r="P49" i="38"/>
  <c r="N84" i="38" s="1"/>
  <c r="Q49" i="38"/>
  <c r="O84" i="38" s="1"/>
  <c r="O49" i="38"/>
  <c r="M84" i="38" s="1"/>
  <c r="R49" i="38"/>
  <c r="P84" i="38" s="1"/>
  <c r="N49" i="38"/>
  <c r="L84" i="38" s="1"/>
  <c r="M49" i="38"/>
  <c r="K84" i="38" s="1"/>
  <c r="P63" i="38"/>
  <c r="N98" i="38" s="1"/>
  <c r="O63" i="38"/>
  <c r="M98" i="38" s="1"/>
  <c r="N63" i="38"/>
  <c r="L98" i="38" s="1"/>
  <c r="R63" i="38"/>
  <c r="P98" i="38" s="1"/>
  <c r="M63" i="38"/>
  <c r="K98" i="38" s="1"/>
  <c r="Q63" i="38"/>
  <c r="O98" i="38" s="1"/>
  <c r="W54" i="38"/>
  <c r="T89" i="38" s="1"/>
  <c r="V54" i="38"/>
  <c r="S89" i="38" s="1"/>
  <c r="U54" i="38"/>
  <c r="R89" i="38" s="1"/>
  <c r="Y54" i="38"/>
  <c r="V89" i="38" s="1"/>
  <c r="X54" i="38"/>
  <c r="U89" i="38" s="1"/>
  <c r="T54" i="38"/>
  <c r="Q89" i="38" s="1"/>
  <c r="W68" i="38"/>
  <c r="T103" i="38" s="1"/>
  <c r="V68" i="38"/>
  <c r="S103" i="38" s="1"/>
  <c r="U68" i="38"/>
  <c r="R103" i="38" s="1"/>
  <c r="Y68" i="38"/>
  <c r="V103" i="38" s="1"/>
  <c r="X68" i="38"/>
  <c r="U103" i="38" s="1"/>
  <c r="T68" i="38"/>
  <c r="Q103" i="38" s="1"/>
  <c r="U47" i="38"/>
  <c r="R82" i="38" s="1"/>
  <c r="Y47" i="38"/>
  <c r="V82" i="38" s="1"/>
  <c r="T47" i="38"/>
  <c r="Q82" i="38" s="1"/>
  <c r="X47" i="38"/>
  <c r="U82" i="38" s="1"/>
  <c r="W47" i="38"/>
  <c r="T82" i="38" s="1"/>
  <c r="V47" i="38"/>
  <c r="S82" i="38" s="1"/>
  <c r="U57" i="38"/>
  <c r="R92" i="38" s="1"/>
  <c r="Y57" i="38"/>
  <c r="V92" i="38" s="1"/>
  <c r="T57" i="38"/>
  <c r="Q92" i="38" s="1"/>
  <c r="X57" i="38"/>
  <c r="U92" i="38" s="1"/>
  <c r="W57" i="38"/>
  <c r="T92" i="38" s="1"/>
  <c r="V57" i="38"/>
  <c r="S92" i="38" s="1"/>
  <c r="W42" i="38"/>
  <c r="T77" i="38" s="1"/>
  <c r="V42" i="38"/>
  <c r="S77" i="38" s="1"/>
  <c r="U42" i="38"/>
  <c r="R77" i="38" s="1"/>
  <c r="Y42" i="38"/>
  <c r="V77" i="38" s="1"/>
  <c r="T42" i="38"/>
  <c r="Q77" i="38" s="1"/>
  <c r="X42" i="38"/>
  <c r="U77" i="38" s="1"/>
  <c r="U65" i="38"/>
  <c r="R100" i="38" s="1"/>
  <c r="Y65" i="38"/>
  <c r="V100" i="38" s="1"/>
  <c r="T65" i="38"/>
  <c r="Q100" i="38" s="1"/>
  <c r="X65" i="38"/>
  <c r="U100" i="38" s="1"/>
  <c r="W65" i="38"/>
  <c r="T100" i="38" s="1"/>
  <c r="V65" i="38"/>
  <c r="S100" i="38" s="1"/>
  <c r="U51" i="38"/>
  <c r="R86" i="38" s="1"/>
  <c r="Y51" i="38"/>
  <c r="V86" i="38" s="1"/>
  <c r="T51" i="38"/>
  <c r="Q86" i="38" s="1"/>
  <c r="X51" i="38"/>
  <c r="U86" i="38" s="1"/>
  <c r="W51" i="38"/>
  <c r="T86" i="38" s="1"/>
  <c r="V51" i="38"/>
  <c r="S86" i="38" s="1"/>
  <c r="U53" i="38"/>
  <c r="R88" i="38" s="1"/>
  <c r="Y53" i="38"/>
  <c r="V88" i="38" s="1"/>
  <c r="T53" i="38"/>
  <c r="Q88" i="38" s="1"/>
  <c r="X53" i="38"/>
  <c r="U88" i="38" s="1"/>
  <c r="W53" i="38"/>
  <c r="T88" i="38" s="1"/>
  <c r="V53" i="38"/>
  <c r="S88" i="38" s="1"/>
  <c r="N46" i="38"/>
  <c r="L81" i="38" s="1"/>
  <c r="R46" i="38"/>
  <c r="P81" i="38" s="1"/>
  <c r="M46" i="38"/>
  <c r="K81" i="38" s="1"/>
  <c r="Q46" i="38"/>
  <c r="O81" i="38" s="1"/>
  <c r="P46" i="38"/>
  <c r="N81" i="38" s="1"/>
  <c r="O46" i="38"/>
  <c r="M81" i="38" s="1"/>
  <c r="AO50" i="38"/>
  <c r="AI85" i="38" s="1"/>
  <c r="AR50" i="38"/>
  <c r="AL85" i="38" s="1"/>
  <c r="AQ50" i="38"/>
  <c r="AK85" i="38" s="1"/>
  <c r="AP50" i="38"/>
  <c r="AJ85" i="38" s="1"/>
  <c r="AT50" i="38"/>
  <c r="AN85" i="38" s="1"/>
  <c r="AS50" i="38"/>
  <c r="AM85" i="38" s="1"/>
  <c r="AR44" i="38"/>
  <c r="AL79" i="38" s="1"/>
  <c r="AS44" i="38"/>
  <c r="AM79" i="38" s="1"/>
  <c r="AO44" i="38"/>
  <c r="AI79" i="38" s="1"/>
  <c r="AT44" i="38"/>
  <c r="AN79" i="38" s="1"/>
  <c r="AP44" i="38"/>
  <c r="AJ79" i="38" s="1"/>
  <c r="AQ44" i="38"/>
  <c r="AK79" i="38" s="1"/>
  <c r="AO61" i="38"/>
  <c r="AI96" i="38" s="1"/>
  <c r="AQ61" i="38"/>
  <c r="AK96" i="38" s="1"/>
  <c r="AT61" i="38"/>
  <c r="AN96" i="38" s="1"/>
  <c r="AR61" i="38"/>
  <c r="AL96" i="38" s="1"/>
  <c r="AP61" i="38"/>
  <c r="AJ96" i="38" s="1"/>
  <c r="AS61" i="38"/>
  <c r="AM96" i="38" s="1"/>
  <c r="AQ39" i="38"/>
  <c r="AK74" i="38" s="1"/>
  <c r="AO39" i="38"/>
  <c r="AI74" i="38" s="1"/>
  <c r="AP39" i="38"/>
  <c r="AJ74" i="38" s="1"/>
  <c r="AT39" i="38"/>
  <c r="AN74" i="38" s="1"/>
  <c r="AS39" i="38"/>
  <c r="AM74" i="38" s="1"/>
  <c r="AR39" i="38"/>
  <c r="AL74" i="38" s="1"/>
  <c r="AO46" i="38"/>
  <c r="AI81" i="38" s="1"/>
  <c r="AP46" i="38"/>
  <c r="AJ81" i="38" s="1"/>
  <c r="AT46" i="38"/>
  <c r="AN81" i="38" s="1"/>
  <c r="AR46" i="38"/>
  <c r="AL81" i="38" s="1"/>
  <c r="AQ46" i="38"/>
  <c r="AK81" i="38" s="1"/>
  <c r="AS46" i="38"/>
  <c r="AM81" i="38" s="1"/>
  <c r="AR67" i="38"/>
  <c r="AL102" i="38" s="1"/>
  <c r="AP67" i="38"/>
  <c r="AJ102" i="38" s="1"/>
  <c r="AQ67" i="38"/>
  <c r="AK102" i="38" s="1"/>
  <c r="AS67" i="38"/>
  <c r="AM102" i="38" s="1"/>
  <c r="AO67" i="38"/>
  <c r="AI102" i="38" s="1"/>
  <c r="AT67" i="38"/>
  <c r="AN102" i="38" s="1"/>
  <c r="AI50" i="38"/>
  <c r="AD85" i="38" s="1"/>
  <c r="AM50" i="38"/>
  <c r="AH85" i="38" s="1"/>
  <c r="AH50" i="38"/>
  <c r="AC85" i="38" s="1"/>
  <c r="AL50" i="38"/>
  <c r="AG85" i="38" s="1"/>
  <c r="AK50" i="38"/>
  <c r="AF85" i="38" s="1"/>
  <c r="AJ50" i="38"/>
  <c r="AE85" i="38" s="1"/>
  <c r="AI69" i="38"/>
  <c r="AD104" i="38" s="1"/>
  <c r="AM69" i="38"/>
  <c r="AH104" i="38" s="1"/>
  <c r="AH69" i="38"/>
  <c r="AC104" i="38" s="1"/>
  <c r="AL69" i="38"/>
  <c r="AG104" i="38" s="1"/>
  <c r="AK69" i="38"/>
  <c r="AF104" i="38" s="1"/>
  <c r="AJ69" i="38"/>
  <c r="AE104" i="38" s="1"/>
  <c r="AJ57" i="38"/>
  <c r="AE92" i="38" s="1"/>
  <c r="AM57" i="38"/>
  <c r="AH92" i="38" s="1"/>
  <c r="AK57" i="38"/>
  <c r="AF92" i="38" s="1"/>
  <c r="AL57" i="38"/>
  <c r="AG92" i="38" s="1"/>
  <c r="AH57" i="38"/>
  <c r="AC92" i="38" s="1"/>
  <c r="AI57" i="38"/>
  <c r="AD92" i="38" s="1"/>
  <c r="AK56" i="38"/>
  <c r="AF91" i="38" s="1"/>
  <c r="AJ56" i="38"/>
  <c r="AE91" i="38" s="1"/>
  <c r="AL56" i="38"/>
  <c r="AG91" i="38" s="1"/>
  <c r="AI56" i="38"/>
  <c r="AD91" i="38" s="1"/>
  <c r="AH56" i="38"/>
  <c r="AC91" i="38" s="1"/>
  <c r="AM56" i="38"/>
  <c r="AH91" i="38" s="1"/>
  <c r="AC54" i="38"/>
  <c r="Y89" i="38" s="1"/>
  <c r="AE54" i="38"/>
  <c r="AA89" i="38" s="1"/>
  <c r="AD54" i="38"/>
  <c r="Z89" i="38" s="1"/>
  <c r="AF54" i="38"/>
  <c r="AB89" i="38" s="1"/>
  <c r="AA54" i="38"/>
  <c r="W89" i="38" s="1"/>
  <c r="AB54" i="38"/>
  <c r="X89" i="38" s="1"/>
  <c r="AC53" i="38"/>
  <c r="Y88" i="38" s="1"/>
  <c r="AB53" i="38"/>
  <c r="X88" i="38" s="1"/>
  <c r="AF53" i="38"/>
  <c r="AB88" i="38" s="1"/>
  <c r="AA53" i="38"/>
  <c r="W88" i="38" s="1"/>
  <c r="AE53" i="38"/>
  <c r="AA88" i="38" s="1"/>
  <c r="AD53" i="38"/>
  <c r="Z88" i="38" s="1"/>
  <c r="AB45" i="38"/>
  <c r="X80" i="38" s="1"/>
  <c r="AF45" i="38"/>
  <c r="AB80" i="38" s="1"/>
  <c r="AA45" i="38"/>
  <c r="W80" i="38" s="1"/>
  <c r="AE45" i="38"/>
  <c r="AA80" i="38" s="1"/>
  <c r="AD45" i="38"/>
  <c r="Z80" i="38" s="1"/>
  <c r="AC45" i="38"/>
  <c r="Y80" i="38" s="1"/>
  <c r="AE69" i="38"/>
  <c r="AA104" i="38" s="1"/>
  <c r="AA69" i="38"/>
  <c r="W104" i="38" s="1"/>
  <c r="AD69" i="38"/>
  <c r="Z104" i="38" s="1"/>
  <c r="AB69" i="38"/>
  <c r="X104" i="38" s="1"/>
  <c r="AC69" i="38"/>
  <c r="Y104" i="38" s="1"/>
  <c r="AF69" i="38"/>
  <c r="AB104" i="38" s="1"/>
  <c r="N50" i="38"/>
  <c r="L85" i="38" s="1"/>
  <c r="R50" i="38"/>
  <c r="P85" i="38" s="1"/>
  <c r="P50" i="38"/>
  <c r="N85" i="38" s="1"/>
  <c r="Q50" i="38"/>
  <c r="O85" i="38" s="1"/>
  <c r="O50" i="38"/>
  <c r="M85" i="38" s="1"/>
  <c r="M50" i="38"/>
  <c r="K85" i="38" s="1"/>
  <c r="P61" i="38"/>
  <c r="N96" i="38" s="1"/>
  <c r="Q61" i="38"/>
  <c r="O96" i="38" s="1"/>
  <c r="O61" i="38"/>
  <c r="M96" i="38" s="1"/>
  <c r="N61" i="38"/>
  <c r="L96" i="38" s="1"/>
  <c r="R61" i="38"/>
  <c r="P96" i="38" s="1"/>
  <c r="M61" i="38"/>
  <c r="K96" i="38" s="1"/>
  <c r="P57" i="38"/>
  <c r="N92" i="38" s="1"/>
  <c r="Q57" i="38"/>
  <c r="O92" i="38" s="1"/>
  <c r="O57" i="38"/>
  <c r="M92" i="38" s="1"/>
  <c r="M57" i="38"/>
  <c r="K92" i="38" s="1"/>
  <c r="N57" i="38"/>
  <c r="L92" i="38" s="1"/>
  <c r="R57" i="38"/>
  <c r="P92" i="38" s="1"/>
  <c r="W58" i="38"/>
  <c r="T93" i="38" s="1"/>
  <c r="V58" i="38"/>
  <c r="S93" i="38" s="1"/>
  <c r="U58" i="38"/>
  <c r="R93" i="38" s="1"/>
  <c r="Y58" i="38"/>
  <c r="V93" i="38" s="1"/>
  <c r="T58" i="38"/>
  <c r="Q93" i="38" s="1"/>
  <c r="X58" i="38"/>
  <c r="U93" i="38" s="1"/>
  <c r="U43" i="38"/>
  <c r="R78" i="38" s="1"/>
  <c r="Y43" i="38"/>
  <c r="V78" i="38" s="1"/>
  <c r="T43" i="38"/>
  <c r="Q78" i="38" s="1"/>
  <c r="X43" i="38"/>
  <c r="U78" i="38" s="1"/>
  <c r="W43" i="38"/>
  <c r="T78" i="38" s="1"/>
  <c r="V43" i="38"/>
  <c r="S78" i="38" s="1"/>
  <c r="U55" i="38"/>
  <c r="R90" i="38" s="1"/>
  <c r="Y55" i="38"/>
  <c r="V90" i="38" s="1"/>
  <c r="T55" i="38"/>
  <c r="Q90" i="38" s="1"/>
  <c r="X55" i="38"/>
  <c r="U90" i="38" s="1"/>
  <c r="W55" i="38"/>
  <c r="T90" i="38" s="1"/>
  <c r="V55" i="38"/>
  <c r="S90" i="38" s="1"/>
  <c r="W60" i="38"/>
  <c r="T95" i="38" s="1"/>
  <c r="V60" i="38"/>
  <c r="S95" i="38" s="1"/>
  <c r="U60" i="38"/>
  <c r="R95" i="38" s="1"/>
  <c r="Y60" i="38"/>
  <c r="V95" i="38" s="1"/>
  <c r="X60" i="38"/>
  <c r="U95" i="38" s="1"/>
  <c r="T60" i="38"/>
  <c r="Q95" i="38" s="1"/>
  <c r="U69" i="38"/>
  <c r="R104" i="38" s="1"/>
  <c r="Y69" i="38"/>
  <c r="V104" i="38" s="1"/>
  <c r="T69" i="38"/>
  <c r="Q104" i="38" s="1"/>
  <c r="X69" i="38"/>
  <c r="U104" i="38" s="1"/>
  <c r="W69" i="38"/>
  <c r="T104" i="38" s="1"/>
  <c r="V69" i="38"/>
  <c r="S104" i="38" s="1"/>
  <c r="P43" i="38"/>
  <c r="N78" i="38" s="1"/>
  <c r="O43" i="38"/>
  <c r="M78" i="38" s="1"/>
  <c r="Q43" i="38"/>
  <c r="O78" i="38" s="1"/>
  <c r="N43" i="38"/>
  <c r="L78" i="38" s="1"/>
  <c r="M43" i="38"/>
  <c r="K78" i="38" s="1"/>
  <c r="R43" i="38"/>
  <c r="P78" i="38" s="1"/>
  <c r="AR59" i="38"/>
  <c r="AL94" i="38" s="1"/>
  <c r="AO59" i="38"/>
  <c r="AI94" i="38" s="1"/>
  <c r="AT59" i="38"/>
  <c r="AN94" i="38" s="1"/>
  <c r="AP59" i="38"/>
  <c r="AJ94" i="38" s="1"/>
  <c r="AQ59" i="38"/>
  <c r="AK94" i="38" s="1"/>
  <c r="AS59" i="38"/>
  <c r="AM94" i="38" s="1"/>
  <c r="AR43" i="38"/>
  <c r="AL78" i="38" s="1"/>
  <c r="AQ43" i="38"/>
  <c r="AK78" i="38" s="1"/>
  <c r="AP43" i="38"/>
  <c r="AJ78" i="38" s="1"/>
  <c r="AT43" i="38"/>
  <c r="AN78" i="38" s="1"/>
  <c r="AS43" i="38"/>
  <c r="AM78" i="38" s="1"/>
  <c r="AO43" i="38"/>
  <c r="AI78" i="38" s="1"/>
  <c r="AO42" i="38"/>
  <c r="AI77" i="38" s="1"/>
  <c r="AR42" i="38"/>
  <c r="AL77" i="38" s="1"/>
  <c r="AQ42" i="38"/>
  <c r="AK77" i="38" s="1"/>
  <c r="AP42" i="38"/>
  <c r="AJ77" i="38" s="1"/>
  <c r="AT42" i="38"/>
  <c r="AN77" i="38" s="1"/>
  <c r="AS42" i="38"/>
  <c r="AM77" i="38" s="1"/>
  <c r="AR66" i="38"/>
  <c r="AL101" i="38" s="1"/>
  <c r="AQ66" i="38"/>
  <c r="AK101" i="38" s="1"/>
  <c r="AP66" i="38"/>
  <c r="AJ101" i="38" s="1"/>
  <c r="AT66" i="38"/>
  <c r="AN101" i="38" s="1"/>
  <c r="AO66" i="38"/>
  <c r="AI101" i="38" s="1"/>
  <c r="AS66" i="38"/>
  <c r="AM101" i="38" s="1"/>
  <c r="AI48" i="38"/>
  <c r="AD83" i="38" s="1"/>
  <c r="AK48" i="38"/>
  <c r="AF83" i="38" s="1"/>
  <c r="AJ48" i="38"/>
  <c r="AE83" i="38" s="1"/>
  <c r="AM48" i="38"/>
  <c r="AH83" i="38" s="1"/>
  <c r="AH48" i="38"/>
  <c r="AC83" i="38" s="1"/>
  <c r="AL48" i="38"/>
  <c r="AG83" i="38" s="1"/>
  <c r="AI40" i="38"/>
  <c r="AD75" i="38" s="1"/>
  <c r="AK40" i="38"/>
  <c r="AF75" i="38" s="1"/>
  <c r="AJ40" i="38"/>
  <c r="AE75" i="38" s="1"/>
  <c r="AH40" i="38"/>
  <c r="AC75" i="38" s="1"/>
  <c r="AL40" i="38"/>
  <c r="AG75" i="38" s="1"/>
  <c r="AM40" i="38"/>
  <c r="AH75" i="38" s="1"/>
  <c r="AK43" i="38"/>
  <c r="AF78" i="38" s="1"/>
  <c r="AL43" i="38"/>
  <c r="AG78" i="38" s="1"/>
  <c r="AH43" i="38"/>
  <c r="AC78" i="38" s="1"/>
  <c r="AM43" i="38"/>
  <c r="AH78" i="38" s="1"/>
  <c r="AI43" i="38"/>
  <c r="AD78" i="38" s="1"/>
  <c r="AJ43" i="38"/>
  <c r="AE78" i="38" s="1"/>
  <c r="AI59" i="38"/>
  <c r="AD94" i="38" s="1"/>
  <c r="AK59" i="38"/>
  <c r="AF94" i="38" s="1"/>
  <c r="AJ59" i="38"/>
  <c r="AE94" i="38" s="1"/>
  <c r="AM59" i="38"/>
  <c r="AH94" i="38" s="1"/>
  <c r="AH59" i="38"/>
  <c r="AC94" i="38" s="1"/>
  <c r="AL59" i="38"/>
  <c r="AG94" i="38" s="1"/>
  <c r="AJ41" i="38"/>
  <c r="AE76" i="38" s="1"/>
  <c r="AM41" i="38"/>
  <c r="AH76" i="38" s="1"/>
  <c r="AK41" i="38"/>
  <c r="AF76" i="38" s="1"/>
  <c r="AI41" i="38"/>
  <c r="AD76" i="38" s="1"/>
  <c r="AH41" i="38"/>
  <c r="AC76" i="38" s="1"/>
  <c r="AL41" i="38"/>
  <c r="AG76" i="38" s="1"/>
  <c r="AE50" i="38"/>
  <c r="AA85" i="38" s="1"/>
  <c r="AA50" i="38"/>
  <c r="W85" i="38" s="1"/>
  <c r="AF50" i="38"/>
  <c r="AB85" i="38" s="1"/>
  <c r="AB50" i="38"/>
  <c r="X85" i="38" s="1"/>
  <c r="AC50" i="38"/>
  <c r="Y85" i="38" s="1"/>
  <c r="AD50" i="38"/>
  <c r="Z85" i="38" s="1"/>
  <c r="AD65" i="38"/>
  <c r="Z100" i="38" s="1"/>
  <c r="AA65" i="38"/>
  <c r="W100" i="38" s="1"/>
  <c r="AF65" i="38"/>
  <c r="AB100" i="38" s="1"/>
  <c r="AB65" i="38"/>
  <c r="X100" i="38" s="1"/>
  <c r="AC65" i="38"/>
  <c r="Y100" i="38" s="1"/>
  <c r="AE65" i="38"/>
  <c r="AA100" i="38" s="1"/>
  <c r="AB47" i="38"/>
  <c r="X82" i="38" s="1"/>
  <c r="AD47" i="38"/>
  <c r="Z82" i="38" s="1"/>
  <c r="AC47" i="38"/>
  <c r="Y82" i="38" s="1"/>
  <c r="AE47" i="38"/>
  <c r="AA82" i="38" s="1"/>
  <c r="AF47" i="38"/>
  <c r="AB82" i="38" s="1"/>
  <c r="AA47" i="38"/>
  <c r="W82" i="38" s="1"/>
  <c r="AC55" i="38"/>
  <c r="Y90" i="38" s="1"/>
  <c r="AD55" i="38"/>
  <c r="Z90" i="38" s="1"/>
  <c r="AE55" i="38"/>
  <c r="AA90" i="38" s="1"/>
  <c r="AF55" i="38"/>
  <c r="AB90" i="38" s="1"/>
  <c r="AA55" i="38"/>
  <c r="W90" i="38" s="1"/>
  <c r="AB55" i="38"/>
  <c r="X90" i="38" s="1"/>
  <c r="AA63" i="38"/>
  <c r="W98" i="38" s="1"/>
  <c r="AB63" i="38"/>
  <c r="X98" i="38" s="1"/>
  <c r="AF63" i="38"/>
  <c r="AB98" i="38" s="1"/>
  <c r="AD63" i="38"/>
  <c r="Z98" i="38" s="1"/>
  <c r="AC63" i="38"/>
  <c r="Y98" i="38" s="1"/>
  <c r="AE63" i="38"/>
  <c r="AA98" i="38" s="1"/>
  <c r="P45" i="38"/>
  <c r="N80" i="38" s="1"/>
  <c r="N45" i="38"/>
  <c r="L80" i="38" s="1"/>
  <c r="M45" i="38"/>
  <c r="K80" i="38" s="1"/>
  <c r="R45" i="38"/>
  <c r="P80" i="38" s="1"/>
  <c r="Q45" i="38"/>
  <c r="O80" i="38" s="1"/>
  <c r="O45" i="38"/>
  <c r="M80" i="38" s="1"/>
  <c r="P51" i="38"/>
  <c r="N86" i="38" s="1"/>
  <c r="O51" i="38"/>
  <c r="M86" i="38" s="1"/>
  <c r="N51" i="38"/>
  <c r="L86" i="38" s="1"/>
  <c r="M51" i="38"/>
  <c r="K86" i="38" s="1"/>
  <c r="R51" i="38"/>
  <c r="P86" i="38" s="1"/>
  <c r="Q51" i="38"/>
  <c r="O86" i="38" s="1"/>
  <c r="W48" i="38"/>
  <c r="T83" i="38" s="1"/>
  <c r="V48" i="38"/>
  <c r="S83" i="38" s="1"/>
  <c r="U48" i="38"/>
  <c r="R83" i="38" s="1"/>
  <c r="Y48" i="38"/>
  <c r="V83" i="38" s="1"/>
  <c r="T48" i="38"/>
  <c r="Q83" i="38" s="1"/>
  <c r="X48" i="38"/>
  <c r="U83" i="38" s="1"/>
  <c r="U59" i="38"/>
  <c r="R94" i="38" s="1"/>
  <c r="Y59" i="38"/>
  <c r="V94" i="38" s="1"/>
  <c r="T59" i="38"/>
  <c r="Q94" i="38" s="1"/>
  <c r="X59" i="38"/>
  <c r="U94" i="38" s="1"/>
  <c r="W59" i="38"/>
  <c r="T94" i="38" s="1"/>
  <c r="V59" i="38"/>
  <c r="S94" i="38" s="1"/>
  <c r="U67" i="38"/>
  <c r="R102" i="38" s="1"/>
  <c r="Y67" i="38"/>
  <c r="V102" i="38" s="1"/>
  <c r="T67" i="38"/>
  <c r="Q102" i="38" s="1"/>
  <c r="X67" i="38"/>
  <c r="U102" i="38" s="1"/>
  <c r="W67" i="38"/>
  <c r="T102" i="38" s="1"/>
  <c r="V67" i="38"/>
  <c r="S102" i="38" s="1"/>
  <c r="U45" i="38"/>
  <c r="R80" i="38" s="1"/>
  <c r="Y45" i="38"/>
  <c r="V80" i="38" s="1"/>
  <c r="T45" i="38"/>
  <c r="Q80" i="38" s="1"/>
  <c r="X45" i="38"/>
  <c r="U80" i="38" s="1"/>
  <c r="W45" i="38"/>
  <c r="T80" i="38" s="1"/>
  <c r="V45" i="38"/>
  <c r="S80" i="38" s="1"/>
  <c r="W66" i="38"/>
  <c r="T101" i="38" s="1"/>
  <c r="V66" i="38"/>
  <c r="S101" i="38" s="1"/>
  <c r="U66" i="38"/>
  <c r="R101" i="38" s="1"/>
  <c r="Y66" i="38"/>
  <c r="V101" i="38" s="1"/>
  <c r="T66" i="38"/>
  <c r="Q101" i="38" s="1"/>
  <c r="X66" i="38"/>
  <c r="U101" i="38" s="1"/>
  <c r="N56" i="38"/>
  <c r="L91" i="38" s="1"/>
  <c r="R56" i="38"/>
  <c r="P91" i="38" s="1"/>
  <c r="M56" i="38"/>
  <c r="K91" i="38" s="1"/>
  <c r="Q56" i="38"/>
  <c r="O91" i="38" s="1"/>
  <c r="P56" i="38"/>
  <c r="N91" i="38" s="1"/>
  <c r="O56" i="38"/>
  <c r="M91" i="38" s="1"/>
  <c r="AT54" i="38"/>
  <c r="AN89" i="38" s="1"/>
  <c r="AR54" i="38"/>
  <c r="AL89" i="38" s="1"/>
  <c r="AQ54" i="38"/>
  <c r="AK89" i="38" s="1"/>
  <c r="AP54" i="38"/>
  <c r="AJ89" i="38" s="1"/>
  <c r="AS54" i="38"/>
  <c r="AM89" i="38" s="1"/>
  <c r="AO54" i="38"/>
  <c r="AI89" i="38" s="1"/>
  <c r="AR70" i="38"/>
  <c r="AL105" i="38" s="1"/>
  <c r="AQ70" i="38"/>
  <c r="AK105" i="38" s="1"/>
  <c r="AP70" i="38"/>
  <c r="AJ105" i="38" s="1"/>
  <c r="AT70" i="38"/>
  <c r="AN105" i="38" s="1"/>
  <c r="AS70" i="38"/>
  <c r="AM105" i="38" s="1"/>
  <c r="AO70" i="38"/>
  <c r="AI105" i="38" s="1"/>
  <c r="AR40" i="38"/>
  <c r="AL75" i="38" s="1"/>
  <c r="AQ40" i="38"/>
  <c r="AK75" i="38" s="1"/>
  <c r="AS40" i="38"/>
  <c r="AM75" i="38" s="1"/>
  <c r="AO40" i="38"/>
  <c r="AI75" i="38" s="1"/>
  <c r="AT40" i="38"/>
  <c r="AN75" i="38" s="1"/>
  <c r="AP40" i="38"/>
  <c r="AJ75" i="38" s="1"/>
  <c r="AO69" i="38"/>
  <c r="AI104" i="38" s="1"/>
  <c r="AR69" i="38"/>
  <c r="AL104" i="38" s="1"/>
  <c r="AQ69" i="38"/>
  <c r="AK104" i="38" s="1"/>
  <c r="AP69" i="38"/>
  <c r="AJ104" i="38" s="1"/>
  <c r="AT69" i="38"/>
  <c r="AN104" i="38" s="1"/>
  <c r="AS69" i="38"/>
  <c r="AM104" i="38" s="1"/>
  <c r="AP60" i="38"/>
  <c r="AJ95" i="38" s="1"/>
  <c r="AR60" i="38"/>
  <c r="AL95" i="38" s="1"/>
  <c r="AQ60" i="38"/>
  <c r="AK95" i="38" s="1"/>
  <c r="AO60" i="38"/>
  <c r="AI95" i="38" s="1"/>
  <c r="AS60" i="38"/>
  <c r="AM95" i="38" s="1"/>
  <c r="AT60" i="38"/>
  <c r="AN95" i="38" s="1"/>
  <c r="AR41" i="38"/>
  <c r="AL76" i="38" s="1"/>
  <c r="AQ41" i="38"/>
  <c r="AK76" i="38" s="1"/>
  <c r="AP41" i="38"/>
  <c r="AJ76" i="38" s="1"/>
  <c r="AT41" i="38"/>
  <c r="AN76" i="38" s="1"/>
  <c r="AS41" i="38"/>
  <c r="AM76" i="38" s="1"/>
  <c r="AO41" i="38"/>
  <c r="AI76" i="38" s="1"/>
  <c r="AH60" i="38"/>
  <c r="AC95" i="38" s="1"/>
  <c r="AK60" i="38"/>
  <c r="AF95" i="38" s="1"/>
  <c r="AM60" i="38"/>
  <c r="AH95" i="38" s="1"/>
  <c r="AJ60" i="38"/>
  <c r="AE95" i="38" s="1"/>
  <c r="AI60" i="38"/>
  <c r="AD95" i="38" s="1"/>
  <c r="AL60" i="38"/>
  <c r="AG95" i="38" s="1"/>
  <c r="N58" i="38"/>
  <c r="L93" i="38" s="1"/>
  <c r="R58" i="38"/>
  <c r="P93" i="38" s="1"/>
  <c r="M58" i="38"/>
  <c r="K93" i="38" s="1"/>
  <c r="Q58" i="38"/>
  <c r="O93" i="38" s="1"/>
  <c r="P58" i="38"/>
  <c r="N93" i="38" s="1"/>
  <c r="O58" i="38"/>
  <c r="M93" i="38" s="1"/>
  <c r="N60" i="38"/>
  <c r="L95" i="38" s="1"/>
  <c r="R60" i="38"/>
  <c r="P95" i="38" s="1"/>
  <c r="O60" i="38"/>
  <c r="M95" i="38" s="1"/>
  <c r="M60" i="38"/>
  <c r="K95" i="38" s="1"/>
  <c r="Q60" i="38"/>
  <c r="O95" i="38" s="1"/>
  <c r="P60" i="38"/>
  <c r="N95" i="38" s="1"/>
  <c r="AR48" i="38"/>
  <c r="AL83" i="38" s="1"/>
  <c r="AS48" i="38"/>
  <c r="AM83" i="38" s="1"/>
  <c r="AO48" i="38"/>
  <c r="AI83" i="38" s="1"/>
  <c r="AT48" i="38"/>
  <c r="AN83" i="38" s="1"/>
  <c r="AP48" i="38"/>
  <c r="AJ83" i="38" s="1"/>
  <c r="AQ48" i="38"/>
  <c r="AK83" i="38" s="1"/>
  <c r="AP68" i="38"/>
  <c r="AJ103" i="38" s="1"/>
  <c r="AR68" i="38"/>
  <c r="AL103" i="38" s="1"/>
  <c r="AQ68" i="38"/>
  <c r="AK103" i="38" s="1"/>
  <c r="AO68" i="38"/>
  <c r="AI103" i="38" s="1"/>
  <c r="AS68" i="38"/>
  <c r="AM103" i="38" s="1"/>
  <c r="AT68" i="38"/>
  <c r="AN103" i="38" s="1"/>
  <c r="AQ56" i="38"/>
  <c r="AK91" i="38" s="1"/>
  <c r="AP56" i="38"/>
  <c r="AJ91" i="38" s="1"/>
  <c r="AO56" i="38"/>
  <c r="AI91" i="38" s="1"/>
  <c r="AT56" i="38"/>
  <c r="AN91" i="38" s="1"/>
  <c r="AS56" i="38"/>
  <c r="AM91" i="38" s="1"/>
  <c r="AR56" i="38"/>
  <c r="AL91" i="38" s="1"/>
  <c r="AO51" i="38"/>
  <c r="AI86" i="38" s="1"/>
  <c r="AS51" i="38"/>
  <c r="AM86" i="38" s="1"/>
  <c r="AR51" i="38"/>
  <c r="AL86" i="38" s="1"/>
  <c r="AQ51" i="38"/>
  <c r="AK86" i="38" s="1"/>
  <c r="AT51" i="38"/>
  <c r="AN86" i="38" s="1"/>
  <c r="AP51" i="38"/>
  <c r="AJ86" i="38" s="1"/>
  <c r="AP55" i="38"/>
  <c r="AJ90" i="38" s="1"/>
  <c r="AT55" i="38"/>
  <c r="AN90" i="38" s="1"/>
  <c r="AO55" i="38"/>
  <c r="AI90" i="38" s="1"/>
  <c r="AS55" i="38"/>
  <c r="AM90" i="38" s="1"/>
  <c r="AR55" i="38"/>
  <c r="AL90" i="38" s="1"/>
  <c r="AQ55" i="38"/>
  <c r="AK90" i="38" s="1"/>
  <c r="AO65" i="38"/>
  <c r="AI100" i="38" s="1"/>
  <c r="AQ65" i="38"/>
  <c r="AK100" i="38" s="1"/>
  <c r="AP65" i="38"/>
  <c r="AJ100" i="38" s="1"/>
  <c r="AT65" i="38"/>
  <c r="AN100" i="38" s="1"/>
  <c r="AR65" i="38"/>
  <c r="AL100" i="38" s="1"/>
  <c r="AS65" i="38"/>
  <c r="AM100" i="38" s="1"/>
  <c r="AP45" i="38"/>
  <c r="AJ80" i="38" s="1"/>
  <c r="AR45" i="38"/>
  <c r="AL80" i="38" s="1"/>
  <c r="AQ45" i="38"/>
  <c r="AK80" i="38" s="1"/>
  <c r="AT45" i="38"/>
  <c r="AN80" i="38" s="1"/>
  <c r="AO45" i="38"/>
  <c r="AI80" i="38" s="1"/>
  <c r="AS45" i="38"/>
  <c r="AM80" i="38" s="1"/>
  <c r="AQ53" i="38"/>
  <c r="AK88" i="38" s="1"/>
  <c r="AS53" i="38"/>
  <c r="AM88" i="38" s="1"/>
  <c r="AR53" i="38"/>
  <c r="AL88" i="38" s="1"/>
  <c r="AP53" i="38"/>
  <c r="AJ88" i="38" s="1"/>
  <c r="AO53" i="38"/>
  <c r="AI88" i="38" s="1"/>
  <c r="AT53" i="38"/>
  <c r="AN88" i="38" s="1"/>
  <c r="AJ58" i="38"/>
  <c r="AE93" i="38" s="1"/>
  <c r="AI58" i="38"/>
  <c r="AD93" i="38" s="1"/>
  <c r="AM58" i="38"/>
  <c r="AH93" i="38" s="1"/>
  <c r="AH58" i="38"/>
  <c r="AC93" i="38" s="1"/>
  <c r="AL58" i="38"/>
  <c r="AG93" i="38" s="1"/>
  <c r="AK58" i="38"/>
  <c r="AF93" i="38" s="1"/>
  <c r="AH68" i="38"/>
  <c r="AC103" i="38" s="1"/>
  <c r="AI68" i="38"/>
  <c r="AD103" i="38" s="1"/>
  <c r="AM68" i="38"/>
  <c r="AH103" i="38" s="1"/>
  <c r="AK68" i="38"/>
  <c r="AF103" i="38" s="1"/>
  <c r="AJ68" i="38"/>
  <c r="AE103" i="38" s="1"/>
  <c r="AL68" i="38"/>
  <c r="AG103" i="38" s="1"/>
  <c r="AJ70" i="38"/>
  <c r="AE105" i="38" s="1"/>
  <c r="AI70" i="38"/>
  <c r="AD105" i="38" s="1"/>
  <c r="AH70" i="38"/>
  <c r="AC105" i="38" s="1"/>
  <c r="AM70" i="38"/>
  <c r="AH105" i="38" s="1"/>
  <c r="AL70" i="38"/>
  <c r="AG105" i="38" s="1"/>
  <c r="AK70" i="38"/>
  <c r="AF105" i="38" s="1"/>
  <c r="AI67" i="38"/>
  <c r="AD102" i="38" s="1"/>
  <c r="AK67" i="38"/>
  <c r="AF102" i="38" s="1"/>
  <c r="AJ67" i="38"/>
  <c r="AE102" i="38" s="1"/>
  <c r="AM67" i="38"/>
  <c r="AH102" i="38" s="1"/>
  <c r="AH67" i="38"/>
  <c r="AC102" i="38" s="1"/>
  <c r="AL67" i="38"/>
  <c r="AG102" i="38" s="1"/>
  <c r="AH64" i="38"/>
  <c r="AC99" i="38" s="1"/>
  <c r="AM64" i="38"/>
  <c r="AH99" i="38" s="1"/>
  <c r="AK64" i="38"/>
  <c r="AF99" i="38" s="1"/>
  <c r="AJ64" i="38"/>
  <c r="AE99" i="38" s="1"/>
  <c r="AI64" i="38"/>
  <c r="AD99" i="38" s="1"/>
  <c r="AL64" i="38"/>
  <c r="AG99" i="38" s="1"/>
  <c r="AH65" i="38"/>
  <c r="AC100" i="38" s="1"/>
  <c r="AL65" i="38"/>
  <c r="AG100" i="38" s="1"/>
  <c r="AK65" i="38"/>
  <c r="AF100" i="38" s="1"/>
  <c r="AJ65" i="38"/>
  <c r="AE100" i="38" s="1"/>
  <c r="AI65" i="38"/>
  <c r="AD100" i="38" s="1"/>
  <c r="AM65" i="38"/>
  <c r="AH100" i="38" s="1"/>
  <c r="AI42" i="38"/>
  <c r="AD77" i="38" s="1"/>
  <c r="AM42" i="38"/>
  <c r="AH77" i="38" s="1"/>
  <c r="AH42" i="38"/>
  <c r="AC77" i="38" s="1"/>
  <c r="AL42" i="38"/>
  <c r="AG77" i="38" s="1"/>
  <c r="AK42" i="38"/>
  <c r="AF77" i="38" s="1"/>
  <c r="AJ42" i="38"/>
  <c r="AE77" i="38" s="1"/>
  <c r="AK52" i="38"/>
  <c r="AF87" i="38" s="1"/>
  <c r="AH52" i="38"/>
  <c r="AC87" i="38" s="1"/>
  <c r="AM52" i="38"/>
  <c r="AH87" i="38" s="1"/>
  <c r="AJ52" i="38"/>
  <c r="AE87" i="38" s="1"/>
  <c r="AI52" i="38"/>
  <c r="AD87" i="38" s="1"/>
  <c r="AL52" i="38"/>
  <c r="AG87" i="38" s="1"/>
  <c r="AD68" i="38"/>
  <c r="Z103" i="38" s="1"/>
  <c r="AC68" i="38"/>
  <c r="Y103" i="38" s="1"/>
  <c r="AB68" i="38"/>
  <c r="X103" i="38" s="1"/>
  <c r="AF68" i="38"/>
  <c r="AB103" i="38" s="1"/>
  <c r="AA68" i="38"/>
  <c r="W103" i="38" s="1"/>
  <c r="AE68" i="38"/>
  <c r="AA103" i="38" s="1"/>
  <c r="AA44" i="38"/>
  <c r="W79" i="38" s="1"/>
  <c r="AB44" i="38"/>
  <c r="X79" i="38" s="1"/>
  <c r="AF44" i="38"/>
  <c r="AB79" i="38" s="1"/>
  <c r="AD44" i="38"/>
  <c r="Z79" i="38" s="1"/>
  <c r="AC44" i="38"/>
  <c r="Y79" i="38" s="1"/>
  <c r="AE44" i="38"/>
  <c r="AA79" i="38" s="1"/>
  <c r="AC42" i="38"/>
  <c r="Y77" i="38" s="1"/>
  <c r="AE42" i="38"/>
  <c r="AA77" i="38" s="1"/>
  <c r="AD42" i="38"/>
  <c r="Z77" i="38" s="1"/>
  <c r="AA42" i="38"/>
  <c r="W77" i="38" s="1"/>
  <c r="AF42" i="38"/>
  <c r="AB77" i="38" s="1"/>
  <c r="AB42" i="38"/>
  <c r="X77" i="38" s="1"/>
  <c r="AD57" i="38"/>
  <c r="Z92" i="38" s="1"/>
  <c r="AC57" i="38"/>
  <c r="Y92" i="38" s="1"/>
  <c r="AB57" i="38"/>
  <c r="X92" i="38" s="1"/>
  <c r="AF57" i="38"/>
  <c r="AB92" i="38" s="1"/>
  <c r="AE57" i="38"/>
  <c r="AA92" i="38" s="1"/>
  <c r="AA57" i="38"/>
  <c r="W92" i="38" s="1"/>
  <c r="AB62" i="38"/>
  <c r="X97" i="38" s="1"/>
  <c r="AD62" i="38"/>
  <c r="Z97" i="38" s="1"/>
  <c r="AC62" i="38"/>
  <c r="Y97" i="38" s="1"/>
  <c r="AF62" i="38"/>
  <c r="AB97" i="38" s="1"/>
  <c r="AA62" i="38"/>
  <c r="W97" i="38" s="1"/>
  <c r="AE62" i="38"/>
  <c r="AA97" i="38" s="1"/>
  <c r="AC40" i="38"/>
  <c r="Y75" i="38" s="1"/>
  <c r="AF40" i="38"/>
  <c r="AB75" i="38" s="1"/>
  <c r="AD40" i="38"/>
  <c r="Z75" i="38" s="1"/>
  <c r="AB40" i="38"/>
  <c r="X75" i="38" s="1"/>
  <c r="AA40" i="38"/>
  <c r="W75" i="38" s="1"/>
  <c r="AE40" i="38"/>
  <c r="AA75" i="38" s="1"/>
  <c r="AA59" i="38"/>
  <c r="W94" i="38" s="1"/>
  <c r="AD59" i="38"/>
  <c r="Z94" i="38" s="1"/>
  <c r="AC59" i="38"/>
  <c r="Y94" i="38" s="1"/>
  <c r="AB59" i="38"/>
  <c r="X94" i="38" s="1"/>
  <c r="AF59" i="38"/>
  <c r="AB94" i="38" s="1"/>
  <c r="AE59" i="38"/>
  <c r="AA94" i="38" s="1"/>
  <c r="AF39" i="38"/>
  <c r="AB74" i="38" s="1"/>
  <c r="AA39" i="38"/>
  <c r="W74" i="38" s="1"/>
  <c r="AD39" i="38"/>
  <c r="Z74" i="38" s="1"/>
  <c r="AB39" i="38"/>
  <c r="X74" i="38" s="1"/>
  <c r="AE39" i="38"/>
  <c r="AA74" i="38" s="1"/>
  <c r="AC39" i="38"/>
  <c r="Y74" i="38" s="1"/>
  <c r="N52" i="38"/>
  <c r="L87" i="38" s="1"/>
  <c r="R52" i="38"/>
  <c r="P87" i="38" s="1"/>
  <c r="M52" i="38"/>
  <c r="K87" i="38" s="1"/>
  <c r="Q52" i="38"/>
  <c r="O87" i="38" s="1"/>
  <c r="O52" i="38"/>
  <c r="M87" i="38" s="1"/>
  <c r="P52" i="38"/>
  <c r="N87" i="38" s="1"/>
  <c r="N62" i="38"/>
  <c r="L97" i="38" s="1"/>
  <c r="R62" i="38"/>
  <c r="P97" i="38" s="1"/>
  <c r="M62" i="38"/>
  <c r="K97" i="38" s="1"/>
  <c r="Q62" i="38"/>
  <c r="O97" i="38" s="1"/>
  <c r="O62" i="38"/>
  <c r="M97" i="38" s="1"/>
  <c r="P62" i="38"/>
  <c r="N97" i="38" s="1"/>
  <c r="N66" i="38"/>
  <c r="L101" i="38" s="1"/>
  <c r="R66" i="38"/>
  <c r="P101" i="38" s="1"/>
  <c r="O66" i="38"/>
  <c r="M101" i="38" s="1"/>
  <c r="M66" i="38"/>
  <c r="K101" i="38" s="1"/>
  <c r="Q66" i="38"/>
  <c r="O101" i="38" s="1"/>
  <c r="P66" i="38"/>
  <c r="N101" i="38" s="1"/>
  <c r="W44" i="38"/>
  <c r="T79" i="38" s="1"/>
  <c r="V44" i="38"/>
  <c r="S79" i="38" s="1"/>
  <c r="U44" i="38"/>
  <c r="R79" i="38" s="1"/>
  <c r="Y44" i="38"/>
  <c r="V79" i="38" s="1"/>
  <c r="X44" i="38"/>
  <c r="U79" i="38" s="1"/>
  <c r="T44" i="38"/>
  <c r="Q79" i="38" s="1"/>
  <c r="W50" i="38"/>
  <c r="T85" i="38" s="1"/>
  <c r="V50" i="38"/>
  <c r="S85" i="38" s="1"/>
  <c r="U50" i="38"/>
  <c r="R85" i="38" s="1"/>
  <c r="Y50" i="38"/>
  <c r="V85" i="38" s="1"/>
  <c r="T50" i="38"/>
  <c r="Q85" i="38" s="1"/>
  <c r="X50" i="38"/>
  <c r="U85" i="38" s="1"/>
  <c r="W62" i="38"/>
  <c r="T97" i="38" s="1"/>
  <c r="V62" i="38"/>
  <c r="S97" i="38" s="1"/>
  <c r="U62" i="38"/>
  <c r="R97" i="38" s="1"/>
  <c r="Y62" i="38"/>
  <c r="V97" i="38" s="1"/>
  <c r="X62" i="38"/>
  <c r="U97" i="38" s="1"/>
  <c r="T62" i="38"/>
  <c r="Q97" i="38" s="1"/>
  <c r="W56" i="38"/>
  <c r="T91" i="38" s="1"/>
  <c r="V56" i="38"/>
  <c r="S91" i="38" s="1"/>
  <c r="U56" i="38"/>
  <c r="R91" i="38" s="1"/>
  <c r="Y56" i="38"/>
  <c r="V91" i="38" s="1"/>
  <c r="X56" i="38"/>
  <c r="U91" i="38" s="1"/>
  <c r="T56" i="38"/>
  <c r="Q91" i="38" s="1"/>
  <c r="W70" i="38"/>
  <c r="T105" i="38" s="1"/>
  <c r="V70" i="38"/>
  <c r="S105" i="38" s="1"/>
  <c r="U70" i="38"/>
  <c r="R105" i="38" s="1"/>
  <c r="Y70" i="38"/>
  <c r="V105" i="38" s="1"/>
  <c r="X70" i="38"/>
  <c r="U105" i="38" s="1"/>
  <c r="T70" i="38"/>
  <c r="Q105" i="38" s="1"/>
  <c r="W46" i="38"/>
  <c r="T81" i="38" s="1"/>
  <c r="V46" i="38"/>
  <c r="S81" i="38" s="1"/>
  <c r="U46" i="38"/>
  <c r="R81" i="38" s="1"/>
  <c r="Y46" i="38"/>
  <c r="V81" i="38" s="1"/>
  <c r="X46" i="38"/>
  <c r="U81" i="38" s="1"/>
  <c r="T46" i="38"/>
  <c r="Q81" i="38" s="1"/>
  <c r="U61" i="38"/>
  <c r="R96" i="38" s="1"/>
  <c r="Y61" i="38"/>
  <c r="V96" i="38" s="1"/>
  <c r="T61" i="38"/>
  <c r="Q96" i="38" s="1"/>
  <c r="X61" i="38"/>
  <c r="U96" i="38" s="1"/>
  <c r="W61" i="38"/>
  <c r="T96" i="38" s="1"/>
  <c r="V61" i="38"/>
  <c r="S96" i="38" s="1"/>
  <c r="U40" i="38"/>
  <c r="R75" i="38" s="1"/>
  <c r="Y40" i="38"/>
  <c r="V75" i="38" s="1"/>
  <c r="T40" i="38"/>
  <c r="Q75" i="38" s="1"/>
  <c r="X40" i="38"/>
  <c r="U75" i="38" s="1"/>
  <c r="W40" i="38"/>
  <c r="T75" i="38" s="1"/>
  <c r="V40" i="38"/>
  <c r="S75" i="38" s="1"/>
  <c r="S2" i="3"/>
  <c r="T2" i="3" s="1"/>
  <c r="C12" i="13" s="1"/>
  <c r="S29" i="3"/>
  <c r="S47" i="3"/>
  <c r="T47" i="3" s="1"/>
  <c r="S11" i="3"/>
  <c r="T11" i="3" s="1"/>
  <c r="U11" i="3" s="1"/>
  <c r="D13" i="13" s="1"/>
  <c r="S65" i="3"/>
  <c r="T65" i="3" s="1"/>
  <c r="S56" i="3"/>
  <c r="T56" i="3" s="1"/>
  <c r="S38" i="3"/>
  <c r="T38" i="3" s="1"/>
  <c r="C39" i="13" l="1"/>
  <c r="U47" i="17"/>
  <c r="D39" i="13" s="1"/>
  <c r="U29" i="16"/>
  <c r="D26" i="13" s="1"/>
  <c r="C26" i="13"/>
  <c r="C38" i="13"/>
  <c r="G38" i="13" s="1"/>
  <c r="U38" i="17"/>
  <c r="D38" i="13" s="1"/>
  <c r="C35" i="13"/>
  <c r="U11" i="17"/>
  <c r="D35" i="13" s="1"/>
  <c r="U2" i="17"/>
  <c r="D34" i="13" s="1"/>
  <c r="C34" i="13"/>
  <c r="C24" i="13"/>
  <c r="G24" i="13" s="1"/>
  <c r="U11" i="16"/>
  <c r="D24" i="13" s="1"/>
  <c r="C23" i="13"/>
  <c r="U2" i="16"/>
  <c r="D23" i="13" s="1"/>
  <c r="B478" i="14"/>
  <c r="A478" i="14" s="1"/>
  <c r="T115" i="13"/>
  <c r="T144" i="13"/>
  <c r="B604" i="14"/>
  <c r="A604" i="14" s="1"/>
  <c r="R151" i="13"/>
  <c r="AE174" i="13" s="1"/>
  <c r="AF174" i="13" s="1"/>
  <c r="R149" i="13"/>
  <c r="AE172" i="13" s="1"/>
  <c r="AF172" i="13" s="1"/>
  <c r="R146" i="13"/>
  <c r="AE169" i="13" s="1"/>
  <c r="AF169" i="13" s="1"/>
  <c r="R145" i="13"/>
  <c r="AE177" i="13" s="1"/>
  <c r="AF177" i="13" s="1"/>
  <c r="R150" i="13"/>
  <c r="AE173" i="13" s="1"/>
  <c r="AF173" i="13" s="1"/>
  <c r="R148" i="13"/>
  <c r="AE171" i="13" s="1"/>
  <c r="AF171" i="13" s="1"/>
  <c r="R147" i="13"/>
  <c r="AE170" i="13" s="1"/>
  <c r="AF170" i="13" s="1"/>
  <c r="R144" i="13"/>
  <c r="AE167" i="13" s="1"/>
  <c r="AF167" i="13" s="1"/>
  <c r="D528" i="14"/>
  <c r="P126" i="13"/>
  <c r="F528" i="14" s="1"/>
  <c r="B466" i="14"/>
  <c r="A466" i="14" s="1"/>
  <c r="T113" i="13"/>
  <c r="B410" i="14"/>
  <c r="A410" i="14" s="1"/>
  <c r="T101" i="13"/>
  <c r="D690" i="14"/>
  <c r="P161" i="13"/>
  <c r="F690" i="14" s="1"/>
  <c r="D534" i="14"/>
  <c r="P127" i="13"/>
  <c r="F534" i="14" s="1"/>
  <c r="W89" i="13"/>
  <c r="B356" i="14" s="1"/>
  <c r="AA89" i="13"/>
  <c r="B358" i="14" s="1"/>
  <c r="Y89" i="13"/>
  <c r="B357" i="14" s="1"/>
  <c r="Z89" i="13"/>
  <c r="C357" i="14" s="1"/>
  <c r="U89" i="13"/>
  <c r="B355" i="14" s="1"/>
  <c r="AB89" i="13"/>
  <c r="C358" i="14" s="1"/>
  <c r="X89" i="13"/>
  <c r="C356" i="14" s="1"/>
  <c r="V89" i="13"/>
  <c r="C355" i="14" s="1"/>
  <c r="D696" i="14"/>
  <c r="P162" i="13"/>
  <c r="F696" i="14" s="1"/>
  <c r="N83" i="13"/>
  <c r="E334" i="14" s="1"/>
  <c r="J83" i="13"/>
  <c r="K83" i="13"/>
  <c r="O83" i="13" s="1"/>
  <c r="L83" i="13"/>
  <c r="J96" i="13"/>
  <c r="N96" i="13"/>
  <c r="E396" i="14" s="1"/>
  <c r="K96" i="13"/>
  <c r="O96" i="13" s="1"/>
  <c r="L96" i="13"/>
  <c r="D428" i="14"/>
  <c r="P104" i="13"/>
  <c r="F428" i="14" s="1"/>
  <c r="D646" i="14"/>
  <c r="P151" i="13"/>
  <c r="F646" i="14" s="1"/>
  <c r="D416" i="14"/>
  <c r="P102" i="13"/>
  <c r="F416" i="14" s="1"/>
  <c r="D554" i="14"/>
  <c r="P133" i="13"/>
  <c r="F554" i="14" s="1"/>
  <c r="B496" i="14"/>
  <c r="A496" i="14" s="1"/>
  <c r="T118" i="13"/>
  <c r="B622" i="14"/>
  <c r="A622" i="14" s="1"/>
  <c r="T147" i="13"/>
  <c r="B596" i="14"/>
  <c r="A596" i="14" s="1"/>
  <c r="T140" i="13"/>
  <c r="B678" i="14"/>
  <c r="A678" i="14" s="1"/>
  <c r="T159" i="13"/>
  <c r="T161" i="13"/>
  <c r="B690" i="14"/>
  <c r="A690" i="14" s="1"/>
  <c r="T150" i="13"/>
  <c r="B640" i="14"/>
  <c r="A640" i="14" s="1"/>
  <c r="B684" i="14"/>
  <c r="A684" i="14" s="1"/>
  <c r="T160" i="13"/>
  <c r="L95" i="13"/>
  <c r="K95" i="13"/>
  <c r="O95" i="13" s="1"/>
  <c r="J95" i="13"/>
  <c r="N95" i="13"/>
  <c r="E390" i="14" s="1"/>
  <c r="J82" i="13"/>
  <c r="L82" i="13"/>
  <c r="K82" i="13"/>
  <c r="O82" i="13" s="1"/>
  <c r="N82" i="13"/>
  <c r="E328" i="14" s="1"/>
  <c r="K93" i="13"/>
  <c r="O93" i="13" s="1"/>
  <c r="J93" i="13"/>
  <c r="N93" i="13"/>
  <c r="E378" i="14" s="1"/>
  <c r="L93" i="13"/>
  <c r="D610" i="14"/>
  <c r="P145" i="13"/>
  <c r="F610" i="14" s="1"/>
  <c r="D634" i="14"/>
  <c r="P149" i="13"/>
  <c r="F634" i="14" s="1"/>
  <c r="D590" i="14"/>
  <c r="P139" i="13"/>
  <c r="F590" i="14" s="1"/>
  <c r="D460" i="14"/>
  <c r="P112" i="13"/>
  <c r="F460" i="14" s="1"/>
  <c r="D660" i="14"/>
  <c r="P156" i="13"/>
  <c r="F660" i="14" s="1"/>
  <c r="D504" i="14"/>
  <c r="P122" i="13"/>
  <c r="F504" i="14" s="1"/>
  <c r="D566" i="14"/>
  <c r="P135" i="13"/>
  <c r="F566" i="14" s="1"/>
  <c r="D478" i="14"/>
  <c r="P115" i="13"/>
  <c r="F478" i="14" s="1"/>
  <c r="D472" i="14"/>
  <c r="P114" i="13"/>
  <c r="F472" i="14" s="1"/>
  <c r="D422" i="14"/>
  <c r="P103" i="13"/>
  <c r="F422" i="14" s="1"/>
  <c r="T157" i="13"/>
  <c r="B666" i="14"/>
  <c r="A666" i="14" s="1"/>
  <c r="B546" i="14"/>
  <c r="A546" i="14" s="1"/>
  <c r="T129" i="13"/>
  <c r="B540" i="14"/>
  <c r="A540" i="14" s="1"/>
  <c r="T128" i="13"/>
  <c r="H74" i="13"/>
  <c r="H68" i="13"/>
  <c r="H69" i="13"/>
  <c r="H71" i="13"/>
  <c r="H67" i="13"/>
  <c r="H70" i="13"/>
  <c r="H73" i="13"/>
  <c r="H72" i="13"/>
  <c r="D560" i="14"/>
  <c r="P134" i="13"/>
  <c r="F560" i="14" s="1"/>
  <c r="T126" i="13"/>
  <c r="B528" i="14"/>
  <c r="A528" i="14" s="1"/>
  <c r="D466" i="14"/>
  <c r="P113" i="13"/>
  <c r="F466" i="14" s="1"/>
  <c r="D454" i="14"/>
  <c r="P111" i="13"/>
  <c r="F454" i="14" s="1"/>
  <c r="D410" i="14"/>
  <c r="P101" i="13"/>
  <c r="F410" i="14" s="1"/>
  <c r="D434" i="14"/>
  <c r="P105" i="13"/>
  <c r="F434" i="14" s="1"/>
  <c r="B628" i="14"/>
  <c r="A628" i="14" s="1"/>
  <c r="T148" i="13"/>
  <c r="T136" i="13"/>
  <c r="B572" i="14"/>
  <c r="A572" i="14" s="1"/>
  <c r="B578" i="14"/>
  <c r="A578" i="14" s="1"/>
  <c r="T137" i="13"/>
  <c r="H50" i="13"/>
  <c r="H52" i="13"/>
  <c r="H45" i="13"/>
  <c r="H49" i="13"/>
  <c r="H51" i="13"/>
  <c r="H47" i="13"/>
  <c r="H46" i="13"/>
  <c r="H48" i="13"/>
  <c r="D490" i="14"/>
  <c r="P117" i="13"/>
  <c r="F490" i="14" s="1"/>
  <c r="D404" i="14"/>
  <c r="P100" i="13"/>
  <c r="F404" i="14" s="1"/>
  <c r="T162" i="13"/>
  <c r="B696" i="14"/>
  <c r="A696" i="14" s="1"/>
  <c r="J85" i="13"/>
  <c r="L85" i="13"/>
  <c r="N85" i="13"/>
  <c r="E346" i="14" s="1"/>
  <c r="K85" i="13"/>
  <c r="O85" i="13" s="1"/>
  <c r="L94" i="13"/>
  <c r="N94" i="13"/>
  <c r="E384" i="14" s="1"/>
  <c r="K94" i="13"/>
  <c r="O94" i="13" s="1"/>
  <c r="J94" i="13"/>
  <c r="J81" i="13"/>
  <c r="N81" i="13"/>
  <c r="E322" i="14" s="1"/>
  <c r="L81" i="13"/>
  <c r="K81" i="13"/>
  <c r="O81" i="13" s="1"/>
  <c r="J79" i="13"/>
  <c r="L79" i="13"/>
  <c r="N79" i="13"/>
  <c r="E310" i="14" s="1"/>
  <c r="K79" i="13"/>
  <c r="O79" i="13" s="1"/>
  <c r="D522" i="14"/>
  <c r="P125" i="13"/>
  <c r="F522" i="14" s="1"/>
  <c r="B516" i="14"/>
  <c r="A516" i="14" s="1"/>
  <c r="T124" i="13"/>
  <c r="B610" i="14"/>
  <c r="A610" i="14" s="1"/>
  <c r="T145" i="13"/>
  <c r="B634" i="14"/>
  <c r="A634" i="14" s="1"/>
  <c r="T149" i="13"/>
  <c r="T139" i="13"/>
  <c r="B590" i="14"/>
  <c r="A590" i="14" s="1"/>
  <c r="B584" i="14"/>
  <c r="A584" i="14" s="1"/>
  <c r="T138" i="13"/>
  <c r="B428" i="14"/>
  <c r="A428" i="14" s="1"/>
  <c r="T104" i="13"/>
  <c r="B654" i="14"/>
  <c r="A654" i="14" s="1"/>
  <c r="T155" i="13"/>
  <c r="R156" i="13"/>
  <c r="AG177" i="13" s="1"/>
  <c r="AH177" i="13" s="1"/>
  <c r="R162" i="13"/>
  <c r="AG183" i="13" s="1"/>
  <c r="AH183" i="13" s="1"/>
  <c r="R161" i="13"/>
  <c r="AG182" i="13" s="1"/>
  <c r="AH182" i="13" s="1"/>
  <c r="R160" i="13"/>
  <c r="AG181" i="13" s="1"/>
  <c r="AH181" i="13" s="1"/>
  <c r="R159" i="13"/>
  <c r="AG180" i="13" s="1"/>
  <c r="AH180" i="13" s="1"/>
  <c r="R158" i="13"/>
  <c r="AG170" i="13" s="1"/>
  <c r="AH170" i="13" s="1"/>
  <c r="R157" i="13"/>
  <c r="AG178" i="13" s="1"/>
  <c r="AH178" i="13" s="1"/>
  <c r="R155" i="13"/>
  <c r="AG176" i="13" s="1"/>
  <c r="AH176" i="13" s="1"/>
  <c r="B660" i="14"/>
  <c r="A660" i="14" s="1"/>
  <c r="T156" i="13"/>
  <c r="B646" i="14"/>
  <c r="A646" i="14" s="1"/>
  <c r="T151" i="13"/>
  <c r="B416" i="14"/>
  <c r="A416" i="14" s="1"/>
  <c r="T102" i="13"/>
  <c r="D672" i="14"/>
  <c r="P158" i="13"/>
  <c r="F672" i="14" s="1"/>
  <c r="B560" i="14"/>
  <c r="A560" i="14" s="1"/>
  <c r="T134" i="13"/>
  <c r="D596" i="14"/>
  <c r="P140" i="13"/>
  <c r="F596" i="14" s="1"/>
  <c r="B454" i="14"/>
  <c r="A454" i="14" s="1"/>
  <c r="T111" i="13"/>
  <c r="R115" i="13"/>
  <c r="Y180" i="13" s="1"/>
  <c r="Z180" i="13" s="1"/>
  <c r="R114" i="13"/>
  <c r="Y179" i="13" s="1"/>
  <c r="Z179" i="13" s="1"/>
  <c r="R113" i="13"/>
  <c r="Y169" i="13" s="1"/>
  <c r="Z169" i="13" s="1"/>
  <c r="R118" i="13"/>
  <c r="Y174" i="13" s="1"/>
  <c r="Z174" i="13" s="1"/>
  <c r="R116" i="13"/>
  <c r="Y172" i="13" s="1"/>
  <c r="Z172" i="13" s="1"/>
  <c r="R117" i="13"/>
  <c r="Y182" i="13" s="1"/>
  <c r="Z182" i="13" s="1"/>
  <c r="R112" i="13"/>
  <c r="Y177" i="13" s="1"/>
  <c r="Z177" i="13" s="1"/>
  <c r="R111" i="13"/>
  <c r="Y167" i="13" s="1"/>
  <c r="Z167" i="13" s="1"/>
  <c r="D678" i="14"/>
  <c r="P159" i="13"/>
  <c r="F678" i="14" s="1"/>
  <c r="B510" i="14"/>
  <c r="A510" i="14" s="1"/>
  <c r="T123" i="13"/>
  <c r="D628" i="14"/>
  <c r="P148" i="13"/>
  <c r="F628" i="14" s="1"/>
  <c r="B484" i="14"/>
  <c r="A484" i="14" s="1"/>
  <c r="T116" i="13"/>
  <c r="D684" i="14"/>
  <c r="P160" i="13"/>
  <c r="F684" i="14" s="1"/>
  <c r="N92" i="13"/>
  <c r="E372" i="14" s="1"/>
  <c r="K92" i="13"/>
  <c r="O92" i="13" s="1"/>
  <c r="J92" i="13"/>
  <c r="L92" i="13"/>
  <c r="J91" i="13"/>
  <c r="L91" i="13"/>
  <c r="N91" i="13"/>
  <c r="E366" i="14" s="1"/>
  <c r="K91" i="13"/>
  <c r="O91" i="13" s="1"/>
  <c r="D516" i="14"/>
  <c r="P124" i="13"/>
  <c r="F516" i="14" s="1"/>
  <c r="D584" i="14"/>
  <c r="P138" i="13"/>
  <c r="F584" i="14" s="1"/>
  <c r="D440" i="14"/>
  <c r="P106" i="13"/>
  <c r="F440" i="14" s="1"/>
  <c r="D654" i="14"/>
  <c r="P155" i="13"/>
  <c r="F654" i="14" s="1"/>
  <c r="B672" i="14"/>
  <c r="A672" i="14" s="1"/>
  <c r="T158" i="13"/>
  <c r="D616" i="14"/>
  <c r="P146" i="13"/>
  <c r="F616" i="14" s="1"/>
  <c r="D604" i="14"/>
  <c r="P144" i="13"/>
  <c r="F604" i="14" s="1"/>
  <c r="D510" i="14"/>
  <c r="P123" i="13"/>
  <c r="F510" i="14" s="1"/>
  <c r="B534" i="14"/>
  <c r="A534" i="14" s="1"/>
  <c r="T127" i="13"/>
  <c r="D484" i="14"/>
  <c r="P116" i="13"/>
  <c r="F484" i="14" s="1"/>
  <c r="D446" i="14"/>
  <c r="P107" i="13"/>
  <c r="F446" i="14" s="1"/>
  <c r="N78" i="13"/>
  <c r="E304" i="14" s="1"/>
  <c r="L78" i="13"/>
  <c r="K78" i="13"/>
  <c r="O78" i="13" s="1"/>
  <c r="J78" i="13"/>
  <c r="B472" i="14"/>
  <c r="A472" i="14" s="1"/>
  <c r="T114" i="13"/>
  <c r="T103" i="13"/>
  <c r="B422" i="14"/>
  <c r="A422" i="14" s="1"/>
  <c r="D666" i="14"/>
  <c r="P157" i="13"/>
  <c r="F666" i="14" s="1"/>
  <c r="D546" i="14"/>
  <c r="P129" i="13"/>
  <c r="F546" i="14" s="1"/>
  <c r="D540" i="14"/>
  <c r="P128" i="13"/>
  <c r="F540" i="14" s="1"/>
  <c r="B616" i="14"/>
  <c r="A616" i="14" s="1"/>
  <c r="T146" i="13"/>
  <c r="T133" i="13"/>
  <c r="B554" i="14"/>
  <c r="A554" i="14" s="1"/>
  <c r="R137" i="13"/>
  <c r="AC171" i="13" s="1"/>
  <c r="AD171" i="13" s="1"/>
  <c r="R139" i="13"/>
  <c r="AC173" i="13" s="1"/>
  <c r="AD173" i="13" s="1"/>
  <c r="R138" i="13"/>
  <c r="AC172" i="13" s="1"/>
  <c r="AD172" i="13" s="1"/>
  <c r="R140" i="13"/>
  <c r="AC183" i="13" s="1"/>
  <c r="AD183" i="13" s="1"/>
  <c r="R134" i="13"/>
  <c r="AC177" i="13" s="1"/>
  <c r="AD177" i="13" s="1"/>
  <c r="R136" i="13"/>
  <c r="AC179" i="13" s="1"/>
  <c r="AD179" i="13" s="1"/>
  <c r="R135" i="13"/>
  <c r="AC178" i="13" s="1"/>
  <c r="AD178" i="13" s="1"/>
  <c r="R133" i="13"/>
  <c r="AC176" i="13" s="1"/>
  <c r="AD176" i="13" s="1"/>
  <c r="H57" i="13"/>
  <c r="H62" i="13"/>
  <c r="H58" i="13"/>
  <c r="H60" i="13"/>
  <c r="H63" i="13"/>
  <c r="H56" i="13"/>
  <c r="H59" i="13"/>
  <c r="H61" i="13"/>
  <c r="D496" i="14"/>
  <c r="P118" i="13"/>
  <c r="F496" i="14" s="1"/>
  <c r="D622" i="14"/>
  <c r="P147" i="13"/>
  <c r="F622" i="14" s="1"/>
  <c r="B434" i="14"/>
  <c r="A434" i="14" s="1"/>
  <c r="T105" i="13"/>
  <c r="D640" i="14"/>
  <c r="P150" i="13"/>
  <c r="F640" i="14" s="1"/>
  <c r="D572" i="14"/>
  <c r="P136" i="13"/>
  <c r="F572" i="14" s="1"/>
  <c r="D578" i="14"/>
  <c r="P137" i="13"/>
  <c r="F578" i="14" s="1"/>
  <c r="B490" i="14"/>
  <c r="A490" i="14" s="1"/>
  <c r="T117" i="13"/>
  <c r="B404" i="14"/>
  <c r="A404" i="14" s="1"/>
  <c r="T100" i="13"/>
  <c r="R106" i="13"/>
  <c r="W173" i="13" s="1"/>
  <c r="X173" i="13" s="1"/>
  <c r="R103" i="13"/>
  <c r="W179" i="13" s="1"/>
  <c r="X179" i="13" s="1"/>
  <c r="R102" i="13"/>
  <c r="W178" i="13" s="1"/>
  <c r="X178" i="13" s="1"/>
  <c r="R105" i="13"/>
  <c r="W181" i="13" s="1"/>
  <c r="X181" i="13" s="1"/>
  <c r="R107" i="13"/>
  <c r="W183" i="13" s="1"/>
  <c r="X183" i="13" s="1"/>
  <c r="R101" i="13"/>
  <c r="W177" i="13" s="1"/>
  <c r="X177" i="13" s="1"/>
  <c r="R104" i="13"/>
  <c r="W180" i="13" s="1"/>
  <c r="X180" i="13" s="1"/>
  <c r="R100" i="13"/>
  <c r="W176" i="13" s="1"/>
  <c r="X176" i="13" s="1"/>
  <c r="B446" i="14"/>
  <c r="A446" i="14" s="1"/>
  <c r="T107" i="13"/>
  <c r="L80" i="13"/>
  <c r="J80" i="13"/>
  <c r="K80" i="13"/>
  <c r="O80" i="13" s="1"/>
  <c r="N80" i="13"/>
  <c r="E316" i="14" s="1"/>
  <c r="N90" i="13"/>
  <c r="E360" i="14" s="1"/>
  <c r="L90" i="13"/>
  <c r="J90" i="13"/>
  <c r="K90" i="13"/>
  <c r="O90" i="13" s="1"/>
  <c r="N84" i="13"/>
  <c r="E340" i="14" s="1"/>
  <c r="K84" i="13"/>
  <c r="O84" i="13" s="1"/>
  <c r="J84" i="13"/>
  <c r="L84" i="13"/>
  <c r="B522" i="14"/>
  <c r="A522" i="14" s="1"/>
  <c r="T125" i="13"/>
  <c r="B460" i="14"/>
  <c r="A460" i="14" s="1"/>
  <c r="T112" i="13"/>
  <c r="B440" i="14"/>
  <c r="A440" i="14" s="1"/>
  <c r="T106" i="13"/>
  <c r="B504" i="14"/>
  <c r="A504" i="14" s="1"/>
  <c r="T122" i="13"/>
  <c r="R128" i="13"/>
  <c r="AA173" i="13" s="1"/>
  <c r="AB173" i="13" s="1"/>
  <c r="R126" i="13"/>
  <c r="AA180" i="13" s="1"/>
  <c r="AB180" i="13" s="1"/>
  <c r="R125" i="13"/>
  <c r="AA170" i="13" s="1"/>
  <c r="AB170" i="13" s="1"/>
  <c r="R124" i="13"/>
  <c r="AA178" i="13" s="1"/>
  <c r="AB178" i="13" s="1"/>
  <c r="R127" i="13"/>
  <c r="AA181" i="13" s="1"/>
  <c r="AB181" i="13" s="1"/>
  <c r="R129" i="13"/>
  <c r="AA183" i="13" s="1"/>
  <c r="AB183" i="13" s="1"/>
  <c r="R123" i="13"/>
  <c r="AA168" i="13" s="1"/>
  <c r="AB168" i="13" s="1"/>
  <c r="R122" i="13"/>
  <c r="AA167" i="13" s="1"/>
  <c r="AB167" i="13" s="1"/>
  <c r="B566" i="14"/>
  <c r="A566" i="14" s="1"/>
  <c r="T135" i="13"/>
  <c r="U2" i="3"/>
  <c r="D12" i="13" s="1"/>
  <c r="S20" i="3"/>
  <c r="T20" i="3" s="1"/>
  <c r="C14" i="13" s="1"/>
  <c r="C13" i="13"/>
  <c r="AC174" i="13"/>
  <c r="AD174" i="13" s="1"/>
  <c r="U56" i="3"/>
  <c r="D18" i="13" s="1"/>
  <c r="C18" i="13"/>
  <c r="U65" i="3"/>
  <c r="D19" i="13" s="1"/>
  <c r="C19" i="13"/>
  <c r="U47" i="3"/>
  <c r="D17" i="13" s="1"/>
  <c r="C17" i="13"/>
  <c r="C16" i="13"/>
  <c r="U38" i="3"/>
  <c r="D16" i="13" s="1"/>
  <c r="T29" i="3"/>
  <c r="G23" i="13" l="1"/>
  <c r="H23" i="13" s="1"/>
  <c r="G35" i="13"/>
  <c r="G26" i="13"/>
  <c r="G25" i="13"/>
  <c r="H24" i="13" s="1"/>
  <c r="G34" i="13"/>
  <c r="G36" i="13"/>
  <c r="G27" i="13"/>
  <c r="G39" i="13"/>
  <c r="H27" i="13"/>
  <c r="N27" i="13" s="1"/>
  <c r="E78" i="14" s="1"/>
  <c r="H26" i="13"/>
  <c r="K26" i="13" s="1"/>
  <c r="O26" i="13" s="1"/>
  <c r="AA171" i="13"/>
  <c r="AB171" i="13" s="1"/>
  <c r="AG172" i="13"/>
  <c r="AH172" i="13" s="1"/>
  <c r="AG179" i="13"/>
  <c r="AH179" i="13" s="1"/>
  <c r="AE168" i="13"/>
  <c r="AF168" i="13" s="1"/>
  <c r="AC167" i="13"/>
  <c r="AD167" i="13" s="1"/>
  <c r="AG167" i="13"/>
  <c r="AH167" i="13" s="1"/>
  <c r="AE176" i="13"/>
  <c r="AF176" i="13" s="1"/>
  <c r="Y170" i="13"/>
  <c r="Z170" i="13" s="1"/>
  <c r="AA174" i="13"/>
  <c r="AB174" i="13" s="1"/>
  <c r="Y173" i="13"/>
  <c r="Z173" i="13" s="1"/>
  <c r="AG173" i="13"/>
  <c r="AH173" i="13" s="1"/>
  <c r="Y176" i="13"/>
  <c r="Z176" i="13" s="1"/>
  <c r="AE179" i="13"/>
  <c r="AF179" i="13" s="1"/>
  <c r="AC181" i="13"/>
  <c r="AD181" i="13" s="1"/>
  <c r="Y171" i="13"/>
  <c r="Z171" i="13" s="1"/>
  <c r="AA182" i="13"/>
  <c r="AB182" i="13" s="1"/>
  <c r="AC170" i="13"/>
  <c r="AD170" i="13" s="1"/>
  <c r="AC182" i="13"/>
  <c r="AD182" i="13" s="1"/>
  <c r="AA172" i="13"/>
  <c r="AB172" i="13" s="1"/>
  <c r="Y181" i="13"/>
  <c r="Z181" i="13" s="1"/>
  <c r="AE178" i="13"/>
  <c r="AF178" i="13" s="1"/>
  <c r="W174" i="13"/>
  <c r="X174" i="13" s="1"/>
  <c r="AG169" i="13"/>
  <c r="AH169" i="13" s="1"/>
  <c r="AC169" i="13"/>
  <c r="AD169" i="13" s="1"/>
  <c r="AE180" i="13"/>
  <c r="AF180" i="13" s="1"/>
  <c r="Y183" i="13"/>
  <c r="Z183" i="13" s="1"/>
  <c r="AA176" i="13"/>
  <c r="AB176" i="13" s="1"/>
  <c r="AE183" i="13"/>
  <c r="AF183" i="13" s="1"/>
  <c r="AG174" i="13"/>
  <c r="AH174" i="13" s="1"/>
  <c r="Y168" i="13"/>
  <c r="Z168" i="13" s="1"/>
  <c r="AA177" i="13"/>
  <c r="AB177" i="13" s="1"/>
  <c r="AG168" i="13"/>
  <c r="AH168" i="13" s="1"/>
  <c r="AE181" i="13"/>
  <c r="AF181" i="13" s="1"/>
  <c r="AA169" i="13"/>
  <c r="AB169" i="13" s="1"/>
  <c r="AA179" i="13"/>
  <c r="AB179" i="13" s="1"/>
  <c r="B340" i="14"/>
  <c r="A340" i="14" s="1"/>
  <c r="T84" i="13"/>
  <c r="B360" i="14"/>
  <c r="A360" i="14" s="1"/>
  <c r="T90" i="13"/>
  <c r="R94" i="13"/>
  <c r="R91" i="13"/>
  <c r="R93" i="13"/>
  <c r="R89" i="13"/>
  <c r="R96" i="13"/>
  <c r="R95" i="13"/>
  <c r="R92" i="13"/>
  <c r="R90" i="13"/>
  <c r="N57" i="13"/>
  <c r="E210" i="14" s="1"/>
  <c r="J57" i="13"/>
  <c r="K57" i="13"/>
  <c r="O57" i="13" s="1"/>
  <c r="L57" i="13"/>
  <c r="D304" i="14"/>
  <c r="P78" i="13"/>
  <c r="F304" i="14" s="1"/>
  <c r="B310" i="14"/>
  <c r="A310" i="14" s="1"/>
  <c r="T79" i="13"/>
  <c r="K46" i="13"/>
  <c r="O46" i="13" s="1"/>
  <c r="J46" i="13"/>
  <c r="L46" i="13"/>
  <c r="N46" i="13"/>
  <c r="E160" i="14" s="1"/>
  <c r="J29" i="13"/>
  <c r="N29" i="13"/>
  <c r="E90" i="14" s="1"/>
  <c r="K67" i="13"/>
  <c r="O67" i="13" s="1"/>
  <c r="N67" i="13"/>
  <c r="E254" i="14" s="1"/>
  <c r="L67" i="13"/>
  <c r="J67" i="13"/>
  <c r="D328" i="14"/>
  <c r="P82" i="13"/>
  <c r="F328" i="14" s="1"/>
  <c r="B390" i="14"/>
  <c r="A390" i="14" s="1"/>
  <c r="T95" i="13"/>
  <c r="W161" i="13"/>
  <c r="B692" i="14" s="1"/>
  <c r="AA161" i="13"/>
  <c r="B694" i="14" s="1"/>
  <c r="Y161" i="13"/>
  <c r="B693" i="14" s="1"/>
  <c r="AB161" i="13"/>
  <c r="C694" i="14" s="1"/>
  <c r="Z161" i="13"/>
  <c r="C693" i="14" s="1"/>
  <c r="V161" i="13"/>
  <c r="C691" i="14" s="1"/>
  <c r="X161" i="13"/>
  <c r="C692" i="14" s="1"/>
  <c r="U161" i="13"/>
  <c r="B691" i="14" s="1"/>
  <c r="V122" i="13"/>
  <c r="C505" i="14" s="1"/>
  <c r="X122" i="13"/>
  <c r="C506" i="14" s="1"/>
  <c r="Z122" i="13"/>
  <c r="C507" i="14" s="1"/>
  <c r="AB122" i="13"/>
  <c r="C508" i="14" s="1"/>
  <c r="AA122" i="13"/>
  <c r="B508" i="14" s="1"/>
  <c r="Y122" i="13"/>
  <c r="B507" i="14" s="1"/>
  <c r="U122" i="13"/>
  <c r="B505" i="14" s="1"/>
  <c r="W122" i="13"/>
  <c r="B506" i="14" s="1"/>
  <c r="P90" i="13"/>
  <c r="F360" i="14" s="1"/>
  <c r="D360" i="14"/>
  <c r="AA107" i="13"/>
  <c r="B450" i="14" s="1"/>
  <c r="U107" i="13"/>
  <c r="B447" i="14" s="1"/>
  <c r="AB107" i="13"/>
  <c r="C450" i="14" s="1"/>
  <c r="Z107" i="13"/>
  <c r="C449" i="14" s="1"/>
  <c r="W107" i="13"/>
  <c r="B448" i="14" s="1"/>
  <c r="X107" i="13"/>
  <c r="C448" i="14" s="1"/>
  <c r="Y107" i="13"/>
  <c r="B449" i="14" s="1"/>
  <c r="V107" i="13"/>
  <c r="C447" i="14" s="1"/>
  <c r="Z117" i="13"/>
  <c r="C493" i="14" s="1"/>
  <c r="Y117" i="13"/>
  <c r="B493" i="14" s="1"/>
  <c r="AA117" i="13"/>
  <c r="B494" i="14" s="1"/>
  <c r="V117" i="13"/>
  <c r="C491" i="14" s="1"/>
  <c r="X117" i="13"/>
  <c r="C492" i="14" s="1"/>
  <c r="W117" i="13"/>
  <c r="B492" i="14" s="1"/>
  <c r="U117" i="13"/>
  <c r="B491" i="14" s="1"/>
  <c r="AB117" i="13"/>
  <c r="C494" i="14" s="1"/>
  <c r="J62" i="13"/>
  <c r="L62" i="13"/>
  <c r="N62" i="13"/>
  <c r="E240" i="14" s="1"/>
  <c r="K62" i="13"/>
  <c r="O62" i="13" s="1"/>
  <c r="U127" i="13"/>
  <c r="B535" i="14" s="1"/>
  <c r="Y127" i="13"/>
  <c r="B537" i="14" s="1"/>
  <c r="Z127" i="13"/>
  <c r="C537" i="14" s="1"/>
  <c r="AB127" i="13"/>
  <c r="C538" i="14" s="1"/>
  <c r="AA127" i="13"/>
  <c r="B538" i="14" s="1"/>
  <c r="X127" i="13"/>
  <c r="C536" i="14" s="1"/>
  <c r="V127" i="13"/>
  <c r="C535" i="14" s="1"/>
  <c r="W127" i="13"/>
  <c r="B536" i="14" s="1"/>
  <c r="D372" i="14"/>
  <c r="P92" i="13"/>
  <c r="F372" i="14" s="1"/>
  <c r="Z123" i="13"/>
  <c r="C513" i="14" s="1"/>
  <c r="W123" i="13"/>
  <c r="B512" i="14" s="1"/>
  <c r="AA123" i="13"/>
  <c r="B514" i="14" s="1"/>
  <c r="Y123" i="13"/>
  <c r="B513" i="14" s="1"/>
  <c r="AB123" i="13"/>
  <c r="C514" i="14" s="1"/>
  <c r="X123" i="13"/>
  <c r="C512" i="14" s="1"/>
  <c r="V123" i="13"/>
  <c r="C511" i="14" s="1"/>
  <c r="U123" i="13"/>
  <c r="B511" i="14" s="1"/>
  <c r="AA134" i="13"/>
  <c r="B564" i="14" s="1"/>
  <c r="W134" i="13"/>
  <c r="B562" i="14" s="1"/>
  <c r="AB134" i="13"/>
  <c r="C564" i="14" s="1"/>
  <c r="V134" i="13"/>
  <c r="C561" i="14" s="1"/>
  <c r="Y134" i="13"/>
  <c r="B563" i="14" s="1"/>
  <c r="Z134" i="13"/>
  <c r="C563" i="14" s="1"/>
  <c r="U134" i="13"/>
  <c r="B561" i="14" s="1"/>
  <c r="X134" i="13"/>
  <c r="C562" i="14" s="1"/>
  <c r="U156" i="13"/>
  <c r="B661" i="14" s="1"/>
  <c r="W156" i="13"/>
  <c r="B662" i="14" s="1"/>
  <c r="Z156" i="13"/>
  <c r="C663" i="14" s="1"/>
  <c r="AB156" i="13"/>
  <c r="C664" i="14" s="1"/>
  <c r="AA156" i="13"/>
  <c r="B664" i="14" s="1"/>
  <c r="X156" i="13"/>
  <c r="C662" i="14" s="1"/>
  <c r="Y156" i="13"/>
  <c r="B663" i="14" s="1"/>
  <c r="V156" i="13"/>
  <c r="C661" i="14" s="1"/>
  <c r="W104" i="13"/>
  <c r="B430" i="14" s="1"/>
  <c r="AA104" i="13"/>
  <c r="B432" i="14" s="1"/>
  <c r="Y104" i="13"/>
  <c r="B431" i="14" s="1"/>
  <c r="X104" i="13"/>
  <c r="C430" i="14" s="1"/>
  <c r="Z104" i="13"/>
  <c r="C431" i="14" s="1"/>
  <c r="U104" i="13"/>
  <c r="B429" i="14" s="1"/>
  <c r="V104" i="13"/>
  <c r="C429" i="14" s="1"/>
  <c r="AB104" i="13"/>
  <c r="C432" i="14" s="1"/>
  <c r="L49" i="13"/>
  <c r="K49" i="13"/>
  <c r="O49" i="13" s="1"/>
  <c r="J49" i="13"/>
  <c r="N49" i="13"/>
  <c r="E178" i="14" s="1"/>
  <c r="L68" i="13"/>
  <c r="K68" i="13"/>
  <c r="O68" i="13" s="1"/>
  <c r="J68" i="13"/>
  <c r="N68" i="13"/>
  <c r="E260" i="14" s="1"/>
  <c r="AB129" i="13"/>
  <c r="C550" i="14" s="1"/>
  <c r="U129" i="13"/>
  <c r="B547" i="14" s="1"/>
  <c r="W129" i="13"/>
  <c r="B548" i="14" s="1"/>
  <c r="AA129" i="13"/>
  <c r="B550" i="14" s="1"/>
  <c r="X129" i="13"/>
  <c r="C548" i="14" s="1"/>
  <c r="V129" i="13"/>
  <c r="C547" i="14" s="1"/>
  <c r="Z129" i="13"/>
  <c r="C549" i="14" s="1"/>
  <c r="Y129" i="13"/>
  <c r="B549" i="14" s="1"/>
  <c r="Y115" i="13"/>
  <c r="B481" i="14" s="1"/>
  <c r="AB115" i="13"/>
  <c r="C482" i="14" s="1"/>
  <c r="Z115" i="13"/>
  <c r="C481" i="14" s="1"/>
  <c r="V115" i="13"/>
  <c r="C479" i="14" s="1"/>
  <c r="X115" i="13"/>
  <c r="C480" i="14" s="1"/>
  <c r="W115" i="13"/>
  <c r="B480" i="14" s="1"/>
  <c r="U115" i="13"/>
  <c r="B479" i="14" s="1"/>
  <c r="AA115" i="13"/>
  <c r="B482" i="14" s="1"/>
  <c r="J59" i="13"/>
  <c r="K59" i="13"/>
  <c r="O59" i="13" s="1"/>
  <c r="N59" i="13"/>
  <c r="E222" i="14" s="1"/>
  <c r="L59" i="13"/>
  <c r="N58" i="13"/>
  <c r="E216" i="14" s="1"/>
  <c r="J58" i="13"/>
  <c r="L58" i="13"/>
  <c r="K58" i="13"/>
  <c r="O58" i="13" s="1"/>
  <c r="X133" i="13"/>
  <c r="C556" i="14" s="1"/>
  <c r="V133" i="13"/>
  <c r="C555" i="14" s="1"/>
  <c r="Y133" i="13"/>
  <c r="B557" i="14" s="1"/>
  <c r="U133" i="13"/>
  <c r="B555" i="14" s="1"/>
  <c r="AA133" i="13"/>
  <c r="B558" i="14" s="1"/>
  <c r="Z133" i="13"/>
  <c r="C557" i="14" s="1"/>
  <c r="W133" i="13"/>
  <c r="B556" i="14" s="1"/>
  <c r="AB133" i="13"/>
  <c r="C558" i="14" s="1"/>
  <c r="B372" i="14"/>
  <c r="A372" i="14" s="1"/>
  <c r="T92" i="13"/>
  <c r="D384" i="14"/>
  <c r="P94" i="13"/>
  <c r="F384" i="14" s="1"/>
  <c r="Y162" i="13"/>
  <c r="B699" i="14" s="1"/>
  <c r="X162" i="13"/>
  <c r="C698" i="14" s="1"/>
  <c r="W162" i="13"/>
  <c r="B698" i="14" s="1"/>
  <c r="Z162" i="13"/>
  <c r="C699" i="14" s="1"/>
  <c r="U162" i="13"/>
  <c r="B697" i="14" s="1"/>
  <c r="AA162" i="13"/>
  <c r="B700" i="14" s="1"/>
  <c r="AB162" i="13"/>
  <c r="C700" i="14" s="1"/>
  <c r="V162" i="13"/>
  <c r="C697" i="14" s="1"/>
  <c r="L51" i="13"/>
  <c r="N51" i="13"/>
  <c r="E190" i="14" s="1"/>
  <c r="J51" i="13"/>
  <c r="K51" i="13"/>
  <c r="O51" i="13" s="1"/>
  <c r="L50" i="13"/>
  <c r="N50" i="13"/>
  <c r="E184" i="14" s="1"/>
  <c r="J50" i="13"/>
  <c r="K50" i="13"/>
  <c r="O50" i="13" s="1"/>
  <c r="W136" i="13"/>
  <c r="B574" i="14" s="1"/>
  <c r="X136" i="13"/>
  <c r="C574" i="14" s="1"/>
  <c r="U136" i="13"/>
  <c r="B573" i="14" s="1"/>
  <c r="Y136" i="13"/>
  <c r="B575" i="14" s="1"/>
  <c r="AB136" i="13"/>
  <c r="C576" i="14" s="1"/>
  <c r="V136" i="13"/>
  <c r="C573" i="14" s="1"/>
  <c r="AA136" i="13"/>
  <c r="B576" i="14" s="1"/>
  <c r="Z136" i="13"/>
  <c r="C575" i="14" s="1"/>
  <c r="J30" i="13"/>
  <c r="N30" i="13"/>
  <c r="E96" i="14" s="1"/>
  <c r="Y126" i="13"/>
  <c r="B531" i="14" s="1"/>
  <c r="AB126" i="13"/>
  <c r="C532" i="14" s="1"/>
  <c r="W126" i="13"/>
  <c r="B530" i="14" s="1"/>
  <c r="X126" i="13"/>
  <c r="C530" i="14" s="1"/>
  <c r="V126" i="13"/>
  <c r="C529" i="14" s="1"/>
  <c r="U126" i="13"/>
  <c r="B529" i="14" s="1"/>
  <c r="AA126" i="13"/>
  <c r="B532" i="14" s="1"/>
  <c r="Z126" i="13"/>
  <c r="C531" i="14" s="1"/>
  <c r="L73" i="13"/>
  <c r="J73" i="13"/>
  <c r="N73" i="13"/>
  <c r="E290" i="14" s="1"/>
  <c r="K73" i="13"/>
  <c r="O73" i="13" s="1"/>
  <c r="N69" i="13"/>
  <c r="E266" i="14" s="1"/>
  <c r="L69" i="13"/>
  <c r="J69" i="13"/>
  <c r="K69" i="13"/>
  <c r="O69" i="13" s="1"/>
  <c r="X157" i="13"/>
  <c r="C668" i="14" s="1"/>
  <c r="U157" i="13"/>
  <c r="B667" i="14" s="1"/>
  <c r="AA157" i="13"/>
  <c r="B670" i="14" s="1"/>
  <c r="Z157" i="13"/>
  <c r="C669" i="14" s="1"/>
  <c r="V157" i="13"/>
  <c r="C667" i="14" s="1"/>
  <c r="AB157" i="13"/>
  <c r="C670" i="14" s="1"/>
  <c r="W157" i="13"/>
  <c r="B668" i="14" s="1"/>
  <c r="Y157" i="13"/>
  <c r="B669" i="14" s="1"/>
  <c r="D378" i="14"/>
  <c r="P93" i="13"/>
  <c r="F378" i="14" s="1"/>
  <c r="B328" i="14"/>
  <c r="A328" i="14" s="1"/>
  <c r="T82" i="13"/>
  <c r="W150" i="13"/>
  <c r="B642" i="14" s="1"/>
  <c r="U150" i="13"/>
  <c r="B641" i="14" s="1"/>
  <c r="Z150" i="13"/>
  <c r="C643" i="14" s="1"/>
  <c r="Y150" i="13"/>
  <c r="B643" i="14" s="1"/>
  <c r="AB150" i="13"/>
  <c r="C644" i="14" s="1"/>
  <c r="X150" i="13"/>
  <c r="C642" i="14" s="1"/>
  <c r="AA150" i="13"/>
  <c r="B644" i="14" s="1"/>
  <c r="V150" i="13"/>
  <c r="C641" i="14" s="1"/>
  <c r="D396" i="14"/>
  <c r="P96" i="13"/>
  <c r="F396" i="14" s="1"/>
  <c r="D334" i="14"/>
  <c r="P83" i="13"/>
  <c r="F334" i="14" s="1"/>
  <c r="Y144" i="13"/>
  <c r="B607" i="14" s="1"/>
  <c r="AB144" i="13"/>
  <c r="C608" i="14" s="1"/>
  <c r="V144" i="13"/>
  <c r="C605" i="14" s="1"/>
  <c r="X144" i="13"/>
  <c r="C606" i="14" s="1"/>
  <c r="AA144" i="13"/>
  <c r="B608" i="14" s="1"/>
  <c r="U144" i="13"/>
  <c r="B605" i="14" s="1"/>
  <c r="W144" i="13"/>
  <c r="B606" i="14" s="1"/>
  <c r="Z144" i="13"/>
  <c r="C607" i="14" s="1"/>
  <c r="AE182" i="13"/>
  <c r="AF182" i="13" s="1"/>
  <c r="AC180" i="13"/>
  <c r="AD180" i="13" s="1"/>
  <c r="AC168" i="13"/>
  <c r="AD168" i="13" s="1"/>
  <c r="AG171" i="13"/>
  <c r="AH171" i="13" s="1"/>
  <c r="Y178" i="13"/>
  <c r="Z178" i="13" s="1"/>
  <c r="W182" i="13"/>
  <c r="X182" i="13" s="1"/>
  <c r="D316" i="14"/>
  <c r="P80" i="13"/>
  <c r="F316" i="14" s="1"/>
  <c r="J63" i="13"/>
  <c r="L63" i="13"/>
  <c r="N63" i="13"/>
  <c r="E246" i="14" s="1"/>
  <c r="K63" i="13"/>
  <c r="O63" i="13" s="1"/>
  <c r="W103" i="13"/>
  <c r="B424" i="14" s="1"/>
  <c r="AB103" i="13"/>
  <c r="C426" i="14" s="1"/>
  <c r="X103" i="13"/>
  <c r="C424" i="14" s="1"/>
  <c r="AA103" i="13"/>
  <c r="B426" i="14" s="1"/>
  <c r="Y103" i="13"/>
  <c r="B425" i="14" s="1"/>
  <c r="V103" i="13"/>
  <c r="C423" i="14" s="1"/>
  <c r="Z103" i="13"/>
  <c r="C425" i="14" s="1"/>
  <c r="U103" i="13"/>
  <c r="B423" i="14" s="1"/>
  <c r="B366" i="14"/>
  <c r="A366" i="14" s="1"/>
  <c r="T91" i="13"/>
  <c r="V139" i="13"/>
  <c r="C591" i="14" s="1"/>
  <c r="X139" i="13"/>
  <c r="C592" i="14" s="1"/>
  <c r="Z139" i="13"/>
  <c r="C593" i="14" s="1"/>
  <c r="U139" i="13"/>
  <c r="B591" i="14" s="1"/>
  <c r="AB139" i="13"/>
  <c r="C594" i="14" s="1"/>
  <c r="W139" i="13"/>
  <c r="B592" i="14" s="1"/>
  <c r="Y139" i="13"/>
  <c r="B593" i="14" s="1"/>
  <c r="AA139" i="13"/>
  <c r="B594" i="14" s="1"/>
  <c r="B322" i="14"/>
  <c r="A322" i="14" s="1"/>
  <c r="T81" i="13"/>
  <c r="B346" i="14"/>
  <c r="A346" i="14" s="1"/>
  <c r="T85" i="13"/>
  <c r="N45" i="13"/>
  <c r="E154" i="14" s="1"/>
  <c r="K45" i="13"/>
  <c r="O45" i="13" s="1"/>
  <c r="L45" i="13"/>
  <c r="J45" i="13"/>
  <c r="J74" i="13"/>
  <c r="L74" i="13"/>
  <c r="K74" i="13"/>
  <c r="O74" i="13" s="1"/>
  <c r="N74" i="13"/>
  <c r="E296" i="14" s="1"/>
  <c r="B396" i="14"/>
  <c r="A396" i="14" s="1"/>
  <c r="T96" i="13"/>
  <c r="V112" i="13"/>
  <c r="C461" i="14" s="1"/>
  <c r="W112" i="13"/>
  <c r="B462" i="14" s="1"/>
  <c r="AA112" i="13"/>
  <c r="B464" i="14" s="1"/>
  <c r="Z112" i="13"/>
  <c r="C463" i="14" s="1"/>
  <c r="AB112" i="13"/>
  <c r="C464" i="14" s="1"/>
  <c r="Y112" i="13"/>
  <c r="B463" i="14" s="1"/>
  <c r="X112" i="13"/>
  <c r="C462" i="14" s="1"/>
  <c r="U112" i="13"/>
  <c r="B461" i="14" s="1"/>
  <c r="Z105" i="13"/>
  <c r="C437" i="14" s="1"/>
  <c r="AB105" i="13"/>
  <c r="C438" i="14" s="1"/>
  <c r="Y105" i="13"/>
  <c r="B437" i="14" s="1"/>
  <c r="U105" i="13"/>
  <c r="B435" i="14" s="1"/>
  <c r="AA105" i="13"/>
  <c r="B438" i="14" s="1"/>
  <c r="W105" i="13"/>
  <c r="B436" i="14" s="1"/>
  <c r="X105" i="13"/>
  <c r="C436" i="14" s="1"/>
  <c r="V105" i="13"/>
  <c r="C435" i="14" s="1"/>
  <c r="J56" i="13"/>
  <c r="K56" i="13"/>
  <c r="O56" i="13" s="1"/>
  <c r="L56" i="13"/>
  <c r="N56" i="13"/>
  <c r="E204" i="14" s="1"/>
  <c r="Y146" i="13"/>
  <c r="B619" i="14" s="1"/>
  <c r="V146" i="13"/>
  <c r="C617" i="14" s="1"/>
  <c r="W146" i="13"/>
  <c r="B618" i="14" s="1"/>
  <c r="AA146" i="13"/>
  <c r="B620" i="14" s="1"/>
  <c r="Z146" i="13"/>
  <c r="C619" i="14" s="1"/>
  <c r="X146" i="13"/>
  <c r="C618" i="14" s="1"/>
  <c r="U146" i="13"/>
  <c r="B617" i="14" s="1"/>
  <c r="AB146" i="13"/>
  <c r="C620" i="14" s="1"/>
  <c r="B304" i="14"/>
  <c r="A304" i="14" s="1"/>
  <c r="R79" i="13"/>
  <c r="R82" i="13"/>
  <c r="T78" i="13"/>
  <c r="R83" i="13"/>
  <c r="R84" i="13"/>
  <c r="R80" i="13"/>
  <c r="R85" i="13"/>
  <c r="R81" i="13"/>
  <c r="R78" i="13"/>
  <c r="V158" i="13"/>
  <c r="C673" i="14" s="1"/>
  <c r="X158" i="13"/>
  <c r="C674" i="14" s="1"/>
  <c r="AA158" i="13"/>
  <c r="B676" i="14" s="1"/>
  <c r="U158" i="13"/>
  <c r="B673" i="14" s="1"/>
  <c r="Z158" i="13"/>
  <c r="C675" i="14" s="1"/>
  <c r="AB158" i="13"/>
  <c r="C676" i="14" s="1"/>
  <c r="Y158" i="13"/>
  <c r="B675" i="14" s="1"/>
  <c r="W158" i="13"/>
  <c r="B674" i="14" s="1"/>
  <c r="X116" i="13"/>
  <c r="C486" i="14" s="1"/>
  <c r="V116" i="13"/>
  <c r="C485" i="14" s="1"/>
  <c r="Y116" i="13"/>
  <c r="B487" i="14" s="1"/>
  <c r="AA116" i="13"/>
  <c r="B488" i="14" s="1"/>
  <c r="Z116" i="13"/>
  <c r="C487" i="14" s="1"/>
  <c r="AB116" i="13"/>
  <c r="C488" i="14" s="1"/>
  <c r="U116" i="13"/>
  <c r="B485" i="14" s="1"/>
  <c r="W116" i="13"/>
  <c r="B486" i="14" s="1"/>
  <c r="Y111" i="13"/>
  <c r="B457" i="14" s="1"/>
  <c r="V111" i="13"/>
  <c r="C455" i="14" s="1"/>
  <c r="Z111" i="13"/>
  <c r="C457" i="14" s="1"/>
  <c r="U111" i="13"/>
  <c r="B455" i="14" s="1"/>
  <c r="AA111" i="13"/>
  <c r="B458" i="14" s="1"/>
  <c r="X111" i="13"/>
  <c r="C456" i="14" s="1"/>
  <c r="W111" i="13"/>
  <c r="B456" i="14" s="1"/>
  <c r="AB111" i="13"/>
  <c r="C458" i="14" s="1"/>
  <c r="U102" i="13"/>
  <c r="B417" i="14" s="1"/>
  <c r="X102" i="13"/>
  <c r="C418" i="14" s="1"/>
  <c r="Y102" i="13"/>
  <c r="B419" i="14" s="1"/>
  <c r="AA102" i="13"/>
  <c r="B420" i="14" s="1"/>
  <c r="AB102" i="13"/>
  <c r="C420" i="14" s="1"/>
  <c r="W102" i="13"/>
  <c r="B418" i="14" s="1"/>
  <c r="V102" i="13"/>
  <c r="C417" i="14" s="1"/>
  <c r="Z102" i="13"/>
  <c r="C419" i="14" s="1"/>
  <c r="U145" i="13"/>
  <c r="B611" i="14" s="1"/>
  <c r="W145" i="13"/>
  <c r="B612" i="14" s="1"/>
  <c r="V145" i="13"/>
  <c r="C611" i="14" s="1"/>
  <c r="AB145" i="13"/>
  <c r="C614" i="14" s="1"/>
  <c r="AA145" i="13"/>
  <c r="B614" i="14" s="1"/>
  <c r="Y145" i="13"/>
  <c r="B613" i="14" s="1"/>
  <c r="Z145" i="13"/>
  <c r="C613" i="14" s="1"/>
  <c r="X145" i="13"/>
  <c r="C612" i="14" s="1"/>
  <c r="N48" i="13"/>
  <c r="E172" i="14" s="1"/>
  <c r="K48" i="13"/>
  <c r="O48" i="13" s="1"/>
  <c r="L48" i="13"/>
  <c r="J48" i="13"/>
  <c r="W137" i="13"/>
  <c r="B580" i="14" s="1"/>
  <c r="X137" i="13"/>
  <c r="C580" i="14" s="1"/>
  <c r="Y137" i="13"/>
  <c r="B581" i="14" s="1"/>
  <c r="Z137" i="13"/>
  <c r="C581" i="14" s="1"/>
  <c r="AB137" i="13"/>
  <c r="C582" i="14" s="1"/>
  <c r="AA137" i="13"/>
  <c r="B582" i="14" s="1"/>
  <c r="U137" i="13"/>
  <c r="B579" i="14" s="1"/>
  <c r="V137" i="13"/>
  <c r="C579" i="14" s="1"/>
  <c r="AB148" i="13"/>
  <c r="C632" i="14" s="1"/>
  <c r="W148" i="13"/>
  <c r="B630" i="14" s="1"/>
  <c r="U148" i="13"/>
  <c r="B629" i="14" s="1"/>
  <c r="Y148" i="13"/>
  <c r="B631" i="14" s="1"/>
  <c r="Z148" i="13"/>
  <c r="C631" i="14" s="1"/>
  <c r="V148" i="13"/>
  <c r="C629" i="14" s="1"/>
  <c r="AA148" i="13"/>
  <c r="B632" i="14" s="1"/>
  <c r="X148" i="13"/>
  <c r="C630" i="14" s="1"/>
  <c r="L70" i="13"/>
  <c r="N70" i="13"/>
  <c r="E272" i="14" s="1"/>
  <c r="J70" i="13"/>
  <c r="K70" i="13"/>
  <c r="O70" i="13" s="1"/>
  <c r="W160" i="13"/>
  <c r="B686" i="14" s="1"/>
  <c r="AB160" i="13"/>
  <c r="C688" i="14" s="1"/>
  <c r="Z160" i="13"/>
  <c r="C687" i="14" s="1"/>
  <c r="X160" i="13"/>
  <c r="C686" i="14" s="1"/>
  <c r="Y160" i="13"/>
  <c r="B687" i="14" s="1"/>
  <c r="AA160" i="13"/>
  <c r="B688" i="14" s="1"/>
  <c r="V160" i="13"/>
  <c r="C685" i="14" s="1"/>
  <c r="U160" i="13"/>
  <c r="B685" i="14" s="1"/>
  <c r="X140" i="13"/>
  <c r="C598" i="14" s="1"/>
  <c r="Z140" i="13"/>
  <c r="C599" i="14" s="1"/>
  <c r="V140" i="13"/>
  <c r="C597" i="14" s="1"/>
  <c r="Y140" i="13"/>
  <c r="B599" i="14" s="1"/>
  <c r="AB140" i="13"/>
  <c r="C600" i="14" s="1"/>
  <c r="AA140" i="13"/>
  <c r="B600" i="14" s="1"/>
  <c r="U140" i="13"/>
  <c r="B597" i="14" s="1"/>
  <c r="W140" i="13"/>
  <c r="B598" i="14" s="1"/>
  <c r="Z118" i="13"/>
  <c r="C499" i="14" s="1"/>
  <c r="U118" i="13"/>
  <c r="B497" i="14" s="1"/>
  <c r="AB118" i="13"/>
  <c r="C500" i="14" s="1"/>
  <c r="W118" i="13"/>
  <c r="B498" i="14" s="1"/>
  <c r="Y118" i="13"/>
  <c r="B499" i="14" s="1"/>
  <c r="X118" i="13"/>
  <c r="C498" i="14" s="1"/>
  <c r="AA118" i="13"/>
  <c r="B500" i="14" s="1"/>
  <c r="V118" i="13"/>
  <c r="C497" i="14" s="1"/>
  <c r="B334" i="14"/>
  <c r="A334" i="14" s="1"/>
  <c r="T83" i="13"/>
  <c r="U101" i="13"/>
  <c r="B411" i="14" s="1"/>
  <c r="AA101" i="13"/>
  <c r="B414" i="14" s="1"/>
  <c r="Z101" i="13"/>
  <c r="C413" i="14" s="1"/>
  <c r="AB101" i="13"/>
  <c r="C414" i="14" s="1"/>
  <c r="X101" i="13"/>
  <c r="C412" i="14" s="1"/>
  <c r="Y101" i="13"/>
  <c r="B413" i="14" s="1"/>
  <c r="V101" i="13"/>
  <c r="C411" i="14" s="1"/>
  <c r="W101" i="13"/>
  <c r="B412" i="14" s="1"/>
  <c r="E134" i="14"/>
  <c r="AB135" i="13"/>
  <c r="C570" i="14" s="1"/>
  <c r="W135" i="13"/>
  <c r="B568" i="14" s="1"/>
  <c r="Y135" i="13"/>
  <c r="B569" i="14" s="1"/>
  <c r="X135" i="13"/>
  <c r="C568" i="14" s="1"/>
  <c r="V135" i="13"/>
  <c r="C567" i="14" s="1"/>
  <c r="AA135" i="13"/>
  <c r="B570" i="14" s="1"/>
  <c r="Z135" i="13"/>
  <c r="C569" i="14" s="1"/>
  <c r="U135" i="13"/>
  <c r="B567" i="14" s="1"/>
  <c r="Z106" i="13"/>
  <c r="C443" i="14" s="1"/>
  <c r="X106" i="13"/>
  <c r="C442" i="14" s="1"/>
  <c r="AA106" i="13"/>
  <c r="B444" i="14" s="1"/>
  <c r="Y106" i="13"/>
  <c r="B443" i="14" s="1"/>
  <c r="V106" i="13"/>
  <c r="C441" i="14" s="1"/>
  <c r="U106" i="13"/>
  <c r="B441" i="14" s="1"/>
  <c r="AB106" i="13"/>
  <c r="C444" i="14" s="1"/>
  <c r="W106" i="13"/>
  <c r="B442" i="14" s="1"/>
  <c r="V125" i="13"/>
  <c r="C523" i="14" s="1"/>
  <c r="AA125" i="13"/>
  <c r="B526" i="14" s="1"/>
  <c r="AB125" i="13"/>
  <c r="C526" i="14" s="1"/>
  <c r="Y125" i="13"/>
  <c r="B525" i="14" s="1"/>
  <c r="U125" i="13"/>
  <c r="B523" i="14" s="1"/>
  <c r="Z125" i="13"/>
  <c r="C525" i="14" s="1"/>
  <c r="X125" i="13"/>
  <c r="C524" i="14" s="1"/>
  <c r="W125" i="13"/>
  <c r="B524" i="14" s="1"/>
  <c r="D340" i="14"/>
  <c r="P84" i="13"/>
  <c r="F340" i="14" s="1"/>
  <c r="B316" i="14"/>
  <c r="A316" i="14" s="1"/>
  <c r="T80" i="13"/>
  <c r="AA100" i="13"/>
  <c r="B408" i="14" s="1"/>
  <c r="X100" i="13"/>
  <c r="C406" i="14" s="1"/>
  <c r="U100" i="13"/>
  <c r="B405" i="14" s="1"/>
  <c r="AB100" i="13"/>
  <c r="C408" i="14" s="1"/>
  <c r="W100" i="13"/>
  <c r="B406" i="14" s="1"/>
  <c r="Y100" i="13"/>
  <c r="B407" i="14" s="1"/>
  <c r="Z100" i="13"/>
  <c r="C407" i="14" s="1"/>
  <c r="V100" i="13"/>
  <c r="C405" i="14" s="1"/>
  <c r="N61" i="13"/>
  <c r="E234" i="14" s="1"/>
  <c r="L61" i="13"/>
  <c r="J61" i="13"/>
  <c r="K61" i="13"/>
  <c r="O61" i="13" s="1"/>
  <c r="J60" i="13"/>
  <c r="K60" i="13"/>
  <c r="O60" i="13" s="1"/>
  <c r="N60" i="13"/>
  <c r="E228" i="14" s="1"/>
  <c r="L60" i="13"/>
  <c r="AB114" i="13"/>
  <c r="C476" i="14" s="1"/>
  <c r="V114" i="13"/>
  <c r="C473" i="14" s="1"/>
  <c r="X114" i="13"/>
  <c r="C474" i="14" s="1"/>
  <c r="U114" i="13"/>
  <c r="B473" i="14" s="1"/>
  <c r="W114" i="13"/>
  <c r="B474" i="14" s="1"/>
  <c r="Z114" i="13"/>
  <c r="C475" i="14" s="1"/>
  <c r="AA114" i="13"/>
  <c r="B476" i="14" s="1"/>
  <c r="Y114" i="13"/>
  <c r="B475" i="14" s="1"/>
  <c r="D366" i="14"/>
  <c r="P91" i="13"/>
  <c r="F366" i="14" s="1"/>
  <c r="U151" i="13"/>
  <c r="B647" i="14" s="1"/>
  <c r="AB151" i="13"/>
  <c r="C650" i="14" s="1"/>
  <c r="V151" i="13"/>
  <c r="C647" i="14" s="1"/>
  <c r="Y151" i="13"/>
  <c r="B649" i="14" s="1"/>
  <c r="AA151" i="13"/>
  <c r="B650" i="14" s="1"/>
  <c r="Z151" i="13"/>
  <c r="C649" i="14" s="1"/>
  <c r="W151" i="13"/>
  <c r="B648" i="14" s="1"/>
  <c r="X151" i="13"/>
  <c r="C648" i="14" s="1"/>
  <c r="X155" i="13"/>
  <c r="C656" i="14" s="1"/>
  <c r="V155" i="13"/>
  <c r="C655" i="14" s="1"/>
  <c r="U155" i="13"/>
  <c r="B655" i="14" s="1"/>
  <c r="AA155" i="13"/>
  <c r="B658" i="14" s="1"/>
  <c r="Z155" i="13"/>
  <c r="C657" i="14" s="1"/>
  <c r="W155" i="13"/>
  <c r="B656" i="14" s="1"/>
  <c r="AB155" i="13"/>
  <c r="C658" i="14" s="1"/>
  <c r="Y155" i="13"/>
  <c r="B657" i="14" s="1"/>
  <c r="X138" i="13"/>
  <c r="C586" i="14" s="1"/>
  <c r="Y138" i="13"/>
  <c r="B587" i="14" s="1"/>
  <c r="V138" i="13"/>
  <c r="C585" i="14" s="1"/>
  <c r="AA138" i="13"/>
  <c r="B588" i="14" s="1"/>
  <c r="W138" i="13"/>
  <c r="B586" i="14" s="1"/>
  <c r="AB138" i="13"/>
  <c r="C588" i="14" s="1"/>
  <c r="Z138" i="13"/>
  <c r="C587" i="14" s="1"/>
  <c r="U138" i="13"/>
  <c r="B585" i="14" s="1"/>
  <c r="X149" i="13"/>
  <c r="C636" i="14" s="1"/>
  <c r="AB149" i="13"/>
  <c r="C638" i="14" s="1"/>
  <c r="Z149" i="13"/>
  <c r="C637" i="14" s="1"/>
  <c r="Y149" i="13"/>
  <c r="B637" i="14" s="1"/>
  <c r="AA149" i="13"/>
  <c r="B638" i="14" s="1"/>
  <c r="U149" i="13"/>
  <c r="B635" i="14" s="1"/>
  <c r="W149" i="13"/>
  <c r="B636" i="14" s="1"/>
  <c r="V149" i="13"/>
  <c r="C635" i="14" s="1"/>
  <c r="AA124" i="13"/>
  <c r="B520" i="14" s="1"/>
  <c r="Y124" i="13"/>
  <c r="B519" i="14" s="1"/>
  <c r="W124" i="13"/>
  <c r="B518" i="14" s="1"/>
  <c r="X124" i="13"/>
  <c r="C518" i="14" s="1"/>
  <c r="U124" i="13"/>
  <c r="B517" i="14" s="1"/>
  <c r="AB124" i="13"/>
  <c r="C520" i="14" s="1"/>
  <c r="V124" i="13"/>
  <c r="C517" i="14" s="1"/>
  <c r="Z124" i="13"/>
  <c r="C519" i="14" s="1"/>
  <c r="D310" i="14"/>
  <c r="P79" i="13"/>
  <c r="F310" i="14" s="1"/>
  <c r="D322" i="14"/>
  <c r="P81" i="13"/>
  <c r="F322" i="14" s="1"/>
  <c r="T94" i="13"/>
  <c r="B384" i="14"/>
  <c r="A384" i="14" s="1"/>
  <c r="D346" i="14"/>
  <c r="P85" i="13"/>
  <c r="F346" i="14" s="1"/>
  <c r="K47" i="13"/>
  <c r="O47" i="13" s="1"/>
  <c r="J47" i="13"/>
  <c r="L47" i="13"/>
  <c r="N47" i="13"/>
  <c r="E166" i="14" s="1"/>
  <c r="N52" i="13"/>
  <c r="E196" i="14" s="1"/>
  <c r="K52" i="13"/>
  <c r="O52" i="13" s="1"/>
  <c r="L52" i="13"/>
  <c r="J52" i="13"/>
  <c r="N28" i="13"/>
  <c r="E84" i="14" s="1"/>
  <c r="J28" i="13"/>
  <c r="N23" i="13"/>
  <c r="E54" i="14" s="1"/>
  <c r="K23" i="13"/>
  <c r="O23" i="13" s="1"/>
  <c r="J23" i="13"/>
  <c r="L23" i="13"/>
  <c r="J72" i="13"/>
  <c r="N72" i="13"/>
  <c r="E284" i="14" s="1"/>
  <c r="K72" i="13"/>
  <c r="O72" i="13" s="1"/>
  <c r="L72" i="13"/>
  <c r="K71" i="13"/>
  <c r="O71" i="13" s="1"/>
  <c r="L71" i="13"/>
  <c r="J71" i="13"/>
  <c r="N71" i="13"/>
  <c r="E278" i="14" s="1"/>
  <c r="W128" i="13"/>
  <c r="B542" i="14" s="1"/>
  <c r="X128" i="13"/>
  <c r="C542" i="14" s="1"/>
  <c r="Z128" i="13"/>
  <c r="C543" i="14" s="1"/>
  <c r="U128" i="13"/>
  <c r="B541" i="14" s="1"/>
  <c r="AB128" i="13"/>
  <c r="C544" i="14" s="1"/>
  <c r="AA128" i="13"/>
  <c r="B544" i="14" s="1"/>
  <c r="Y128" i="13"/>
  <c r="B543" i="14" s="1"/>
  <c r="V128" i="13"/>
  <c r="C541" i="14" s="1"/>
  <c r="T93" i="13"/>
  <c r="B378" i="14"/>
  <c r="A378" i="14" s="1"/>
  <c r="D390" i="14"/>
  <c r="P95" i="13"/>
  <c r="F390" i="14" s="1"/>
  <c r="X159" i="13"/>
  <c r="C680" i="14" s="1"/>
  <c r="V159" i="13"/>
  <c r="C679" i="14" s="1"/>
  <c r="U159" i="13"/>
  <c r="B679" i="14" s="1"/>
  <c r="W159" i="13"/>
  <c r="B680" i="14" s="1"/>
  <c r="Z159" i="13"/>
  <c r="C681" i="14" s="1"/>
  <c r="AA159" i="13"/>
  <c r="B682" i="14" s="1"/>
  <c r="AB159" i="13"/>
  <c r="C682" i="14" s="1"/>
  <c r="Y159" i="13"/>
  <c r="B681" i="14" s="1"/>
  <c r="Z147" i="13"/>
  <c r="C625" i="14" s="1"/>
  <c r="V147" i="13"/>
  <c r="C623" i="14" s="1"/>
  <c r="AB147" i="13"/>
  <c r="C626" i="14" s="1"/>
  <c r="W147" i="13"/>
  <c r="B624" i="14" s="1"/>
  <c r="AA147" i="13"/>
  <c r="B626" i="14" s="1"/>
  <c r="Y147" i="13"/>
  <c r="B625" i="14" s="1"/>
  <c r="X147" i="13"/>
  <c r="C624" i="14" s="1"/>
  <c r="U147" i="13"/>
  <c r="B623" i="14" s="1"/>
  <c r="AB113" i="13"/>
  <c r="C470" i="14" s="1"/>
  <c r="W113" i="13"/>
  <c r="B468" i="14" s="1"/>
  <c r="Y113" i="13"/>
  <c r="B469" i="14" s="1"/>
  <c r="U113" i="13"/>
  <c r="B467" i="14" s="1"/>
  <c r="Z113" i="13"/>
  <c r="C469" i="14" s="1"/>
  <c r="AA113" i="13"/>
  <c r="B470" i="14" s="1"/>
  <c r="V113" i="13"/>
  <c r="C467" i="14" s="1"/>
  <c r="X113" i="13"/>
  <c r="C468" i="14" s="1"/>
  <c r="N41" i="13"/>
  <c r="E146" i="14" s="1"/>
  <c r="J41" i="13"/>
  <c r="N40" i="13"/>
  <c r="E140" i="14" s="1"/>
  <c r="J40" i="13"/>
  <c r="U20" i="3"/>
  <c r="D14" i="13" s="1"/>
  <c r="C15" i="13"/>
  <c r="G15" i="13" s="1"/>
  <c r="G18" i="13"/>
  <c r="U29" i="3"/>
  <c r="D15" i="13" s="1"/>
  <c r="G19" i="13"/>
  <c r="J24" i="13" l="1"/>
  <c r="L24" i="13"/>
  <c r="H25" i="13"/>
  <c r="J25" i="13" s="1"/>
  <c r="H28" i="13"/>
  <c r="L28" i="13" s="1"/>
  <c r="H29" i="13"/>
  <c r="L29" i="13" s="1"/>
  <c r="H30" i="13"/>
  <c r="L30" i="13" s="1"/>
  <c r="H41" i="13"/>
  <c r="H40" i="13"/>
  <c r="H36" i="13"/>
  <c r="H37" i="13"/>
  <c r="H39" i="13"/>
  <c r="H34" i="13"/>
  <c r="H35" i="13"/>
  <c r="H38" i="13"/>
  <c r="G16" i="13"/>
  <c r="K28" i="13"/>
  <c r="O28" i="13" s="1"/>
  <c r="D84" i="14" s="1"/>
  <c r="N24" i="13"/>
  <c r="E60" i="14" s="1"/>
  <c r="N26" i="13"/>
  <c r="E72" i="14" s="1"/>
  <c r="K24" i="13"/>
  <c r="O24" i="13" s="1"/>
  <c r="J26" i="13"/>
  <c r="B72" i="14" s="1"/>
  <c r="A72" i="14" s="1"/>
  <c r="K27" i="13"/>
  <c r="O27" i="13" s="1"/>
  <c r="D78" i="14" s="1"/>
  <c r="K30" i="13"/>
  <c r="O30" i="13" s="1"/>
  <c r="D96" i="14" s="1"/>
  <c r="L25" i="13"/>
  <c r="K25" i="13"/>
  <c r="O25" i="13" s="1"/>
  <c r="D66" i="14" s="1"/>
  <c r="N25" i="13"/>
  <c r="E66" i="14" s="1"/>
  <c r="J27" i="13"/>
  <c r="L26" i="13"/>
  <c r="L27" i="13"/>
  <c r="B146" i="14"/>
  <c r="A146" i="14" s="1"/>
  <c r="T41" i="13"/>
  <c r="D284" i="14"/>
  <c r="P72" i="13"/>
  <c r="F284" i="14" s="1"/>
  <c r="B84" i="14"/>
  <c r="A84" i="14" s="1"/>
  <c r="T28" i="13"/>
  <c r="B228" i="14"/>
  <c r="A228" i="14" s="1"/>
  <c r="T60" i="13"/>
  <c r="B272" i="14"/>
  <c r="A272" i="14" s="1"/>
  <c r="T70" i="13"/>
  <c r="R172" i="13"/>
  <c r="S172" i="13" s="1"/>
  <c r="R181" i="13"/>
  <c r="S181" i="13" s="1"/>
  <c r="B204" i="14"/>
  <c r="A204" i="14" s="1"/>
  <c r="R57" i="13"/>
  <c r="R58" i="13"/>
  <c r="R63" i="13"/>
  <c r="R61" i="13"/>
  <c r="T56" i="13"/>
  <c r="R60" i="13"/>
  <c r="R62" i="13"/>
  <c r="R56" i="13"/>
  <c r="R59" i="13"/>
  <c r="D296" i="14"/>
  <c r="P74" i="13"/>
  <c r="F296" i="14" s="1"/>
  <c r="B96" i="14"/>
  <c r="A96" i="14" s="1"/>
  <c r="T30" i="13"/>
  <c r="B222" i="14"/>
  <c r="A222" i="14" s="1"/>
  <c r="T59" i="13"/>
  <c r="D160" i="14"/>
  <c r="P46" i="13"/>
  <c r="F160" i="14" s="1"/>
  <c r="U183" i="13"/>
  <c r="V183" i="13" s="1"/>
  <c r="U174" i="13"/>
  <c r="V174" i="13" s="1"/>
  <c r="D228" i="14"/>
  <c r="P60" i="13"/>
  <c r="F228" i="14" s="1"/>
  <c r="B134" i="14"/>
  <c r="A134" i="14" s="1"/>
  <c r="T39" i="13"/>
  <c r="D60" i="14"/>
  <c r="P24" i="13"/>
  <c r="F60" i="14" s="1"/>
  <c r="B172" i="14"/>
  <c r="A172" i="14" s="1"/>
  <c r="T48" i="13"/>
  <c r="R176" i="13"/>
  <c r="S176" i="13" s="1"/>
  <c r="R167" i="13"/>
  <c r="S167" i="13" s="1"/>
  <c r="R177" i="13"/>
  <c r="S177" i="13" s="1"/>
  <c r="R168" i="13"/>
  <c r="S168" i="13" s="1"/>
  <c r="D204" i="14"/>
  <c r="P56" i="13"/>
  <c r="F204" i="14" s="1"/>
  <c r="AB85" i="13"/>
  <c r="C350" i="14" s="1"/>
  <c r="Y85" i="13"/>
  <c r="B349" i="14" s="1"/>
  <c r="Z85" i="13"/>
  <c r="C349" i="14" s="1"/>
  <c r="U85" i="13"/>
  <c r="B347" i="14" s="1"/>
  <c r="W85" i="13"/>
  <c r="B348" i="14" s="1"/>
  <c r="X85" i="13"/>
  <c r="C348" i="14" s="1"/>
  <c r="V85" i="13"/>
  <c r="C347" i="14" s="1"/>
  <c r="AA85" i="13"/>
  <c r="B350" i="14" s="1"/>
  <c r="AA91" i="13"/>
  <c r="B370" i="14" s="1"/>
  <c r="Y91" i="13"/>
  <c r="B369" i="14" s="1"/>
  <c r="X91" i="13"/>
  <c r="C368" i="14" s="1"/>
  <c r="Z91" i="13"/>
  <c r="C369" i="14" s="1"/>
  <c r="W91" i="13"/>
  <c r="B368" i="14" s="1"/>
  <c r="U91" i="13"/>
  <c r="B367" i="14" s="1"/>
  <c r="AB91" i="13"/>
  <c r="C370" i="14" s="1"/>
  <c r="V91" i="13"/>
  <c r="C367" i="14" s="1"/>
  <c r="B290" i="14"/>
  <c r="A290" i="14" s="1"/>
  <c r="T73" i="13"/>
  <c r="B216" i="14"/>
  <c r="A216" i="14" s="1"/>
  <c r="T58" i="13"/>
  <c r="D260" i="14"/>
  <c r="P68" i="13"/>
  <c r="F260" i="14" s="1"/>
  <c r="D178" i="14"/>
  <c r="P49" i="13"/>
  <c r="F178" i="14" s="1"/>
  <c r="X84" i="13"/>
  <c r="C342" i="14" s="1"/>
  <c r="W84" i="13"/>
  <c r="B342" i="14" s="1"/>
  <c r="U84" i="13"/>
  <c r="B341" i="14" s="1"/>
  <c r="Y84" i="13"/>
  <c r="B343" i="14" s="1"/>
  <c r="AB84" i="13"/>
  <c r="C344" i="14" s="1"/>
  <c r="Z84" i="13"/>
  <c r="C343" i="14" s="1"/>
  <c r="AA84" i="13"/>
  <c r="B344" i="14" s="1"/>
  <c r="V84" i="13"/>
  <c r="C341" i="14" s="1"/>
  <c r="W93" i="13"/>
  <c r="B380" i="14" s="1"/>
  <c r="AB93" i="13"/>
  <c r="C382" i="14" s="1"/>
  <c r="Y93" i="13"/>
  <c r="B381" i="14" s="1"/>
  <c r="V93" i="13"/>
  <c r="C379" i="14" s="1"/>
  <c r="Z93" i="13"/>
  <c r="C381" i="14" s="1"/>
  <c r="AA93" i="13"/>
  <c r="B382" i="14" s="1"/>
  <c r="U93" i="13"/>
  <c r="B379" i="14" s="1"/>
  <c r="X93" i="13"/>
  <c r="C380" i="14" s="1"/>
  <c r="D278" i="14"/>
  <c r="P71" i="13"/>
  <c r="F278" i="14" s="1"/>
  <c r="B284" i="14"/>
  <c r="A284" i="14" s="1"/>
  <c r="T72" i="13"/>
  <c r="D166" i="14"/>
  <c r="P47" i="13"/>
  <c r="F166" i="14" s="1"/>
  <c r="Z94" i="13"/>
  <c r="C387" i="14" s="1"/>
  <c r="U94" i="13"/>
  <c r="B385" i="14" s="1"/>
  <c r="Y94" i="13"/>
  <c r="B387" i="14" s="1"/>
  <c r="V94" i="13"/>
  <c r="C385" i="14" s="1"/>
  <c r="W94" i="13"/>
  <c r="B386" i="14" s="1"/>
  <c r="AB94" i="13"/>
  <c r="C388" i="14" s="1"/>
  <c r="X94" i="13"/>
  <c r="C386" i="14" s="1"/>
  <c r="AA94" i="13"/>
  <c r="B388" i="14" s="1"/>
  <c r="B234" i="14"/>
  <c r="A234" i="14" s="1"/>
  <c r="T61" i="13"/>
  <c r="R178" i="13"/>
  <c r="S178" i="13" s="1"/>
  <c r="R169" i="13"/>
  <c r="S169" i="13" s="1"/>
  <c r="R180" i="13"/>
  <c r="S180" i="13" s="1"/>
  <c r="R171" i="13"/>
  <c r="S171" i="13" s="1"/>
  <c r="B296" i="14"/>
  <c r="A296" i="14" s="1"/>
  <c r="T74" i="13"/>
  <c r="B266" i="14"/>
  <c r="A266" i="14" s="1"/>
  <c r="T69" i="13"/>
  <c r="P30" i="13"/>
  <c r="F96" i="14" s="1"/>
  <c r="B184" i="14"/>
  <c r="A184" i="14" s="1"/>
  <c r="T50" i="13"/>
  <c r="B190" i="14"/>
  <c r="A190" i="14" s="1"/>
  <c r="T51" i="13"/>
  <c r="B260" i="14"/>
  <c r="A260" i="14" s="1"/>
  <c r="T68" i="13"/>
  <c r="B66" i="14"/>
  <c r="A66" i="14" s="1"/>
  <c r="T25" i="13"/>
  <c r="B178" i="14"/>
  <c r="A178" i="14" s="1"/>
  <c r="T49" i="13"/>
  <c r="B240" i="14"/>
  <c r="A240" i="14" s="1"/>
  <c r="T62" i="13"/>
  <c r="D210" i="14"/>
  <c r="P57" i="13"/>
  <c r="F210" i="14" s="1"/>
  <c r="U179" i="13"/>
  <c r="V179" i="13" s="1"/>
  <c r="U170" i="13"/>
  <c r="V170" i="13" s="1"/>
  <c r="U180" i="13"/>
  <c r="V180" i="13" s="1"/>
  <c r="U171" i="13"/>
  <c r="V171" i="13" s="1"/>
  <c r="P40" i="13"/>
  <c r="F140" i="14" s="1"/>
  <c r="B278" i="14"/>
  <c r="A278" i="14" s="1"/>
  <c r="T71" i="13"/>
  <c r="B54" i="14"/>
  <c r="A54" i="14" s="1"/>
  <c r="R25" i="13"/>
  <c r="T23" i="13"/>
  <c r="D134" i="14"/>
  <c r="F134" i="14"/>
  <c r="R170" i="13"/>
  <c r="S170" i="13" s="1"/>
  <c r="R179" i="13"/>
  <c r="S179" i="13" s="1"/>
  <c r="B246" i="14"/>
  <c r="A246" i="14" s="1"/>
  <c r="T63" i="13"/>
  <c r="D254" i="14"/>
  <c r="P67" i="13"/>
  <c r="F254" i="14" s="1"/>
  <c r="B90" i="14"/>
  <c r="A90" i="14" s="1"/>
  <c r="T29" i="13"/>
  <c r="U181" i="13"/>
  <c r="V181" i="13" s="1"/>
  <c r="U172" i="13"/>
  <c r="V172" i="13" s="1"/>
  <c r="P41" i="13"/>
  <c r="F146" i="14" s="1"/>
  <c r="P28" i="13"/>
  <c r="F84" i="14" s="1"/>
  <c r="B196" i="14"/>
  <c r="A196" i="14" s="1"/>
  <c r="T52" i="13"/>
  <c r="D272" i="14"/>
  <c r="P70" i="13"/>
  <c r="F272" i="14" s="1"/>
  <c r="R173" i="13"/>
  <c r="S173" i="13" s="1"/>
  <c r="R182" i="13"/>
  <c r="S182" i="13" s="1"/>
  <c r="B154" i="14"/>
  <c r="A154" i="14" s="1"/>
  <c r="T45" i="13"/>
  <c r="R50" i="13"/>
  <c r="R45" i="13"/>
  <c r="R49" i="13"/>
  <c r="R46" i="13"/>
  <c r="R51" i="13"/>
  <c r="R47" i="13"/>
  <c r="R48" i="13"/>
  <c r="R52" i="13"/>
  <c r="AB92" i="13"/>
  <c r="C376" i="14" s="1"/>
  <c r="AA92" i="13"/>
  <c r="B376" i="14" s="1"/>
  <c r="Z92" i="13"/>
  <c r="C375" i="14" s="1"/>
  <c r="X92" i="13"/>
  <c r="C374" i="14" s="1"/>
  <c r="W92" i="13"/>
  <c r="B374" i="14" s="1"/>
  <c r="V92" i="13"/>
  <c r="C373" i="14" s="1"/>
  <c r="Y92" i="13"/>
  <c r="B375" i="14" s="1"/>
  <c r="U92" i="13"/>
  <c r="B373" i="14" s="1"/>
  <c r="D222" i="14"/>
  <c r="P59" i="13"/>
  <c r="F222" i="14" s="1"/>
  <c r="D240" i="14"/>
  <c r="P62" i="13"/>
  <c r="F240" i="14" s="1"/>
  <c r="B160" i="14"/>
  <c r="A160" i="14" s="1"/>
  <c r="T46" i="13"/>
  <c r="B210" i="14"/>
  <c r="A210" i="14" s="1"/>
  <c r="T57" i="13"/>
  <c r="U182" i="13"/>
  <c r="V182" i="13" s="1"/>
  <c r="U173" i="13"/>
  <c r="V173" i="13" s="1"/>
  <c r="U178" i="13"/>
  <c r="V178" i="13" s="1"/>
  <c r="U169" i="13"/>
  <c r="V169" i="13" s="1"/>
  <c r="B140" i="14"/>
  <c r="A140" i="14" s="1"/>
  <c r="T40" i="13"/>
  <c r="D54" i="14"/>
  <c r="P23" i="13"/>
  <c r="F54" i="14" s="1"/>
  <c r="D196" i="14"/>
  <c r="P52" i="13"/>
  <c r="F196" i="14" s="1"/>
  <c r="B166" i="14"/>
  <c r="A166" i="14" s="1"/>
  <c r="T47" i="13"/>
  <c r="D234" i="14"/>
  <c r="P61" i="13"/>
  <c r="F234" i="14" s="1"/>
  <c r="AB80" i="13"/>
  <c r="C320" i="14" s="1"/>
  <c r="X80" i="13"/>
  <c r="C318" i="14" s="1"/>
  <c r="V80" i="13"/>
  <c r="C317" i="14" s="1"/>
  <c r="Y80" i="13"/>
  <c r="B319" i="14" s="1"/>
  <c r="W80" i="13"/>
  <c r="B318" i="14" s="1"/>
  <c r="AA80" i="13"/>
  <c r="B320" i="14" s="1"/>
  <c r="U80" i="13"/>
  <c r="B317" i="14" s="1"/>
  <c r="Z80" i="13"/>
  <c r="C319" i="14" s="1"/>
  <c r="AB83" i="13"/>
  <c r="C338" i="14" s="1"/>
  <c r="V83" i="13"/>
  <c r="C335" i="14" s="1"/>
  <c r="AA83" i="13"/>
  <c r="B338" i="14" s="1"/>
  <c r="Y83" i="13"/>
  <c r="B337" i="14" s="1"/>
  <c r="Z83" i="13"/>
  <c r="C337" i="14" s="1"/>
  <c r="U83" i="13"/>
  <c r="B335" i="14" s="1"/>
  <c r="W83" i="13"/>
  <c r="B336" i="14" s="1"/>
  <c r="X83" i="13"/>
  <c r="C336" i="14" s="1"/>
  <c r="B60" i="14"/>
  <c r="A60" i="14" s="1"/>
  <c r="T24" i="13"/>
  <c r="D172" i="14"/>
  <c r="P48" i="13"/>
  <c r="F172" i="14" s="1"/>
  <c r="R174" i="13"/>
  <c r="S174" i="13" s="1"/>
  <c r="R183" i="13"/>
  <c r="S183" i="13" s="1"/>
  <c r="W78" i="13"/>
  <c r="B306" i="14" s="1"/>
  <c r="AA78" i="13"/>
  <c r="B308" i="14" s="1"/>
  <c r="U78" i="13"/>
  <c r="B305" i="14" s="1"/>
  <c r="Y78" i="13"/>
  <c r="B307" i="14" s="1"/>
  <c r="X78" i="13"/>
  <c r="C306" i="14" s="1"/>
  <c r="AB78" i="13"/>
  <c r="C308" i="14" s="1"/>
  <c r="Z78" i="13"/>
  <c r="C307" i="14" s="1"/>
  <c r="V78" i="13"/>
  <c r="C305" i="14" s="1"/>
  <c r="W96" i="13"/>
  <c r="B398" i="14" s="1"/>
  <c r="X96" i="13"/>
  <c r="C398" i="14" s="1"/>
  <c r="V96" i="13"/>
  <c r="C397" i="14" s="1"/>
  <c r="Y96" i="13"/>
  <c r="B399" i="14" s="1"/>
  <c r="Z96" i="13"/>
  <c r="C399" i="14" s="1"/>
  <c r="AA96" i="13"/>
  <c r="B400" i="14" s="1"/>
  <c r="U96" i="13"/>
  <c r="B397" i="14" s="1"/>
  <c r="AB96" i="13"/>
  <c r="C400" i="14" s="1"/>
  <c r="D154" i="14"/>
  <c r="P45" i="13"/>
  <c r="F154" i="14" s="1"/>
  <c r="U81" i="13"/>
  <c r="B323" i="14" s="1"/>
  <c r="V81" i="13"/>
  <c r="C323" i="14" s="1"/>
  <c r="Y81" i="13"/>
  <c r="B325" i="14" s="1"/>
  <c r="W81" i="13"/>
  <c r="B324" i="14" s="1"/>
  <c r="Z81" i="13"/>
  <c r="C325" i="14" s="1"/>
  <c r="AB81" i="13"/>
  <c r="C326" i="14" s="1"/>
  <c r="AA81" i="13"/>
  <c r="B326" i="14" s="1"/>
  <c r="X81" i="13"/>
  <c r="C324" i="14" s="1"/>
  <c r="D246" i="14"/>
  <c r="P63" i="13"/>
  <c r="F246" i="14" s="1"/>
  <c r="Y82" i="13"/>
  <c r="B331" i="14" s="1"/>
  <c r="AA82" i="13"/>
  <c r="B332" i="14" s="1"/>
  <c r="AB82" i="13"/>
  <c r="C332" i="14" s="1"/>
  <c r="X82" i="13"/>
  <c r="C330" i="14" s="1"/>
  <c r="U82" i="13"/>
  <c r="B329" i="14" s="1"/>
  <c r="V82" i="13"/>
  <c r="C329" i="14" s="1"/>
  <c r="W82" i="13"/>
  <c r="B330" i="14" s="1"/>
  <c r="Z82" i="13"/>
  <c r="C331" i="14" s="1"/>
  <c r="P69" i="13"/>
  <c r="F266" i="14" s="1"/>
  <c r="D266" i="14"/>
  <c r="D290" i="14"/>
  <c r="P73" i="13"/>
  <c r="F290" i="14" s="1"/>
  <c r="D72" i="14"/>
  <c r="D184" i="14"/>
  <c r="P50" i="13"/>
  <c r="F184" i="14" s="1"/>
  <c r="D190" i="14"/>
  <c r="P51" i="13"/>
  <c r="F190" i="14" s="1"/>
  <c r="D216" i="14"/>
  <c r="P58" i="13"/>
  <c r="F216" i="14" s="1"/>
  <c r="AA95" i="13"/>
  <c r="B394" i="14" s="1"/>
  <c r="W95" i="13"/>
  <c r="B392" i="14" s="1"/>
  <c r="X95" i="13"/>
  <c r="C392" i="14" s="1"/>
  <c r="Y95" i="13"/>
  <c r="B393" i="14" s="1"/>
  <c r="U95" i="13"/>
  <c r="B391" i="14" s="1"/>
  <c r="V95" i="13"/>
  <c r="C391" i="14" s="1"/>
  <c r="AB95" i="13"/>
  <c r="C394" i="14" s="1"/>
  <c r="Z95" i="13"/>
  <c r="C393" i="14" s="1"/>
  <c r="R67" i="13"/>
  <c r="R72" i="13"/>
  <c r="T67" i="13"/>
  <c r="R68" i="13"/>
  <c r="B254" i="14"/>
  <c r="A254" i="14" s="1"/>
  <c r="R73" i="13"/>
  <c r="R74" i="13"/>
  <c r="R71" i="13"/>
  <c r="R70" i="13"/>
  <c r="R69" i="13"/>
  <c r="P29" i="13"/>
  <c r="F90" i="14" s="1"/>
  <c r="Y79" i="13"/>
  <c r="B313" i="14" s="1"/>
  <c r="AB79" i="13"/>
  <c r="C314" i="14" s="1"/>
  <c r="U79" i="13"/>
  <c r="B311" i="14" s="1"/>
  <c r="Z79" i="13"/>
  <c r="C313" i="14" s="1"/>
  <c r="AA79" i="13"/>
  <c r="B314" i="14" s="1"/>
  <c r="V79" i="13"/>
  <c r="C311" i="14" s="1"/>
  <c r="X79" i="13"/>
  <c r="C312" i="14" s="1"/>
  <c r="W79" i="13"/>
  <c r="B312" i="14" s="1"/>
  <c r="U168" i="13"/>
  <c r="V168" i="13" s="1"/>
  <c r="U177" i="13"/>
  <c r="V177" i="13" s="1"/>
  <c r="U167" i="13"/>
  <c r="V167" i="13" s="1"/>
  <c r="U176" i="13"/>
  <c r="V176" i="13" s="1"/>
  <c r="W90" i="13"/>
  <c r="B362" i="14" s="1"/>
  <c r="AA90" i="13"/>
  <c r="B364" i="14" s="1"/>
  <c r="X90" i="13"/>
  <c r="C362" i="14" s="1"/>
  <c r="Z90" i="13"/>
  <c r="C363" i="14" s="1"/>
  <c r="AB90" i="13"/>
  <c r="C364" i="14" s="1"/>
  <c r="Y90" i="13"/>
  <c r="B363" i="14" s="1"/>
  <c r="U90" i="13"/>
  <c r="B361" i="14" s="1"/>
  <c r="V90" i="13"/>
  <c r="C361" i="14" s="1"/>
  <c r="G17" i="13"/>
  <c r="G14" i="13"/>
  <c r="G12" i="13"/>
  <c r="G13" i="13"/>
  <c r="K41" i="13" l="1"/>
  <c r="O41" i="13" s="1"/>
  <c r="D146" i="14" s="1"/>
  <c r="L41" i="13"/>
  <c r="N38" i="13"/>
  <c r="E128" i="14" s="1"/>
  <c r="K38" i="13"/>
  <c r="O38" i="13" s="1"/>
  <c r="L38" i="13"/>
  <c r="J38" i="13"/>
  <c r="L39" i="13"/>
  <c r="K39" i="13"/>
  <c r="K35" i="13"/>
  <c r="O35" i="13" s="1"/>
  <c r="J35" i="13"/>
  <c r="L35" i="13"/>
  <c r="N35" i="13"/>
  <c r="E110" i="14" s="1"/>
  <c r="N37" i="13"/>
  <c r="E122" i="14" s="1"/>
  <c r="J37" i="13"/>
  <c r="K37" i="13"/>
  <c r="O37" i="13" s="1"/>
  <c r="L37" i="13"/>
  <c r="L40" i="13"/>
  <c r="K40" i="13"/>
  <c r="O40" i="13" s="1"/>
  <c r="D140" i="14" s="1"/>
  <c r="K34" i="13"/>
  <c r="O34" i="13" s="1"/>
  <c r="N34" i="13"/>
  <c r="E104" i="14" s="1"/>
  <c r="L34" i="13"/>
  <c r="J34" i="13"/>
  <c r="K29" i="13"/>
  <c r="O29" i="13" s="1"/>
  <c r="D90" i="14" s="1"/>
  <c r="K36" i="13"/>
  <c r="O36" i="13" s="1"/>
  <c r="J36" i="13"/>
  <c r="N36" i="13"/>
  <c r="E116" i="14" s="1"/>
  <c r="L36" i="13"/>
  <c r="P27" i="13"/>
  <c r="F78" i="14" s="1"/>
  <c r="R24" i="13"/>
  <c r="G168" i="13" s="1"/>
  <c r="H168" i="13" s="1"/>
  <c r="T26" i="13"/>
  <c r="W26" i="13" s="1"/>
  <c r="B74" i="14" s="1"/>
  <c r="R23" i="13"/>
  <c r="G176" i="13" s="1"/>
  <c r="H176" i="13" s="1"/>
  <c r="P26" i="13"/>
  <c r="F72" i="14" s="1"/>
  <c r="T27" i="13"/>
  <c r="V27" i="13" s="1"/>
  <c r="C79" i="14" s="1"/>
  <c r="R29" i="13"/>
  <c r="G173" i="13" s="1"/>
  <c r="H173" i="13" s="1"/>
  <c r="R30" i="13"/>
  <c r="G174" i="13" s="1"/>
  <c r="H174" i="13" s="1"/>
  <c r="R27" i="13"/>
  <c r="G180" i="13" s="1"/>
  <c r="H180" i="13" s="1"/>
  <c r="P25" i="13"/>
  <c r="F66" i="14" s="1"/>
  <c r="R28" i="13"/>
  <c r="G172" i="13" s="1"/>
  <c r="H172" i="13" s="1"/>
  <c r="R26" i="13"/>
  <c r="G179" i="13" s="1"/>
  <c r="H179" i="13" s="1"/>
  <c r="B78" i="14"/>
  <c r="A78" i="14" s="1"/>
  <c r="P167" i="13"/>
  <c r="Q167" i="13" s="1"/>
  <c r="P176" i="13"/>
  <c r="Q176" i="13" s="1"/>
  <c r="L172" i="13"/>
  <c r="M172" i="13" s="1"/>
  <c r="L181" i="13"/>
  <c r="M181" i="13" s="1"/>
  <c r="P182" i="13"/>
  <c r="Q182" i="13" s="1"/>
  <c r="P173" i="13"/>
  <c r="Q173" i="13" s="1"/>
  <c r="L167" i="13"/>
  <c r="M167" i="13" s="1"/>
  <c r="L176" i="13"/>
  <c r="M176" i="13" s="1"/>
  <c r="V50" i="13"/>
  <c r="C185" i="14" s="1"/>
  <c r="U50" i="13"/>
  <c r="B185" i="14" s="1"/>
  <c r="AB50" i="13"/>
  <c r="C188" i="14" s="1"/>
  <c r="AA50" i="13"/>
  <c r="B188" i="14" s="1"/>
  <c r="W50" i="13"/>
  <c r="B186" i="14" s="1"/>
  <c r="Y50" i="13"/>
  <c r="B187" i="14" s="1"/>
  <c r="Z50" i="13"/>
  <c r="C187" i="14" s="1"/>
  <c r="X50" i="13"/>
  <c r="C186" i="14" s="1"/>
  <c r="U48" i="13"/>
  <c r="B173" i="14" s="1"/>
  <c r="AA48" i="13"/>
  <c r="B176" i="14" s="1"/>
  <c r="Z48" i="13"/>
  <c r="C175" i="14" s="1"/>
  <c r="Y48" i="13"/>
  <c r="B175" i="14" s="1"/>
  <c r="X48" i="13"/>
  <c r="C174" i="14" s="1"/>
  <c r="W48" i="13"/>
  <c r="B174" i="14" s="1"/>
  <c r="AB48" i="13"/>
  <c r="C176" i="14" s="1"/>
  <c r="V48" i="13"/>
  <c r="C173" i="14" s="1"/>
  <c r="B136" i="14"/>
  <c r="C135" i="14"/>
  <c r="C138" i="14"/>
  <c r="C137" i="14"/>
  <c r="B138" i="14"/>
  <c r="C136" i="14"/>
  <c r="B135" i="14"/>
  <c r="B137" i="14"/>
  <c r="V30" i="13"/>
  <c r="C97" i="14" s="1"/>
  <c r="Z30" i="13"/>
  <c r="C99" i="14" s="1"/>
  <c r="Y30" i="13"/>
  <c r="B99" i="14" s="1"/>
  <c r="AB30" i="13"/>
  <c r="C100" i="14" s="1"/>
  <c r="W30" i="13"/>
  <c r="B98" i="14" s="1"/>
  <c r="AA30" i="13"/>
  <c r="B100" i="14" s="1"/>
  <c r="U30" i="13"/>
  <c r="B97" i="14" s="1"/>
  <c r="X30" i="13"/>
  <c r="C98" i="14" s="1"/>
  <c r="N182" i="13"/>
  <c r="O182" i="13" s="1"/>
  <c r="N173" i="13"/>
  <c r="O173" i="13" s="1"/>
  <c r="N174" i="13"/>
  <c r="O174" i="13" s="1"/>
  <c r="N183" i="13"/>
  <c r="O183" i="13" s="1"/>
  <c r="AB28" i="13"/>
  <c r="C88" i="14" s="1"/>
  <c r="U28" i="13"/>
  <c r="B85" i="14" s="1"/>
  <c r="V28" i="13"/>
  <c r="C85" i="14" s="1"/>
  <c r="AA28" i="13"/>
  <c r="B88" i="14" s="1"/>
  <c r="Y28" i="13"/>
  <c r="B87" i="14" s="1"/>
  <c r="Z28" i="13"/>
  <c r="C87" i="14" s="1"/>
  <c r="W28" i="13"/>
  <c r="B86" i="14" s="1"/>
  <c r="X28" i="13"/>
  <c r="C86" i="14" s="1"/>
  <c r="X41" i="13"/>
  <c r="C148" i="14" s="1"/>
  <c r="Z41" i="13"/>
  <c r="C149" i="14" s="1"/>
  <c r="Y41" i="13"/>
  <c r="B149" i="14" s="1"/>
  <c r="W41" i="13"/>
  <c r="B148" i="14" s="1"/>
  <c r="AB41" i="13"/>
  <c r="C150" i="14" s="1"/>
  <c r="AA41" i="13"/>
  <c r="B150" i="14" s="1"/>
  <c r="V41" i="13"/>
  <c r="C147" i="14" s="1"/>
  <c r="U41" i="13"/>
  <c r="B147" i="14" s="1"/>
  <c r="P183" i="13"/>
  <c r="Q183" i="13" s="1"/>
  <c r="P174" i="13"/>
  <c r="Q174" i="13" s="1"/>
  <c r="Z67" i="13"/>
  <c r="C257" i="14" s="1"/>
  <c r="AB67" i="13"/>
  <c r="C258" i="14" s="1"/>
  <c r="Y67" i="13"/>
  <c r="B257" i="14" s="1"/>
  <c r="V67" i="13"/>
  <c r="C255" i="14" s="1"/>
  <c r="U67" i="13"/>
  <c r="B255" i="14" s="1"/>
  <c r="AA67" i="13"/>
  <c r="B258" i="14" s="1"/>
  <c r="W67" i="13"/>
  <c r="B256" i="14" s="1"/>
  <c r="X67" i="13"/>
  <c r="C256" i="14" s="1"/>
  <c r="L170" i="13"/>
  <c r="M170" i="13" s="1"/>
  <c r="L179" i="13"/>
  <c r="M179" i="13" s="1"/>
  <c r="L171" i="13"/>
  <c r="M171" i="13" s="1"/>
  <c r="L180" i="13"/>
  <c r="M180" i="13" s="1"/>
  <c r="N167" i="13"/>
  <c r="O167" i="13" s="1"/>
  <c r="N176" i="13"/>
  <c r="O176" i="13" s="1"/>
  <c r="N181" i="13"/>
  <c r="O181" i="13" s="1"/>
  <c r="N172" i="13"/>
  <c r="O172" i="13" s="1"/>
  <c r="P170" i="13"/>
  <c r="Q170" i="13" s="1"/>
  <c r="P179" i="13"/>
  <c r="Q179" i="13" s="1"/>
  <c r="L173" i="13"/>
  <c r="M173" i="13" s="1"/>
  <c r="L182" i="13"/>
  <c r="M182" i="13" s="1"/>
  <c r="G178" i="13"/>
  <c r="H178" i="13" s="1"/>
  <c r="G169" i="13"/>
  <c r="H169" i="13" s="1"/>
  <c r="N180" i="13"/>
  <c r="O180" i="13" s="1"/>
  <c r="N171" i="13"/>
  <c r="O171" i="13" s="1"/>
  <c r="N178" i="13"/>
  <c r="O178" i="13" s="1"/>
  <c r="N169" i="13"/>
  <c r="O169" i="13" s="1"/>
  <c r="P178" i="13"/>
  <c r="Q178" i="13" s="1"/>
  <c r="P169" i="13"/>
  <c r="Q169" i="13" s="1"/>
  <c r="P172" i="13"/>
  <c r="Q172" i="13" s="1"/>
  <c r="P181" i="13"/>
  <c r="Q181" i="13" s="1"/>
  <c r="Z24" i="13"/>
  <c r="C63" i="14" s="1"/>
  <c r="AA24" i="13"/>
  <c r="B64" i="14" s="1"/>
  <c r="Y24" i="13"/>
  <c r="B63" i="14" s="1"/>
  <c r="AB24" i="13"/>
  <c r="C64" i="14" s="1"/>
  <c r="V24" i="13"/>
  <c r="C61" i="14" s="1"/>
  <c r="U24" i="13"/>
  <c r="B61" i="14" s="1"/>
  <c r="X24" i="13"/>
  <c r="C62" i="14" s="1"/>
  <c r="W24" i="13"/>
  <c r="B62" i="14" s="1"/>
  <c r="X40" i="13"/>
  <c r="C142" i="14" s="1"/>
  <c r="W40" i="13"/>
  <c r="B142" i="14" s="1"/>
  <c r="V40" i="13"/>
  <c r="C141" i="14" s="1"/>
  <c r="Z40" i="13"/>
  <c r="C143" i="14" s="1"/>
  <c r="AB40" i="13"/>
  <c r="C144" i="14" s="1"/>
  <c r="AA40" i="13"/>
  <c r="B144" i="14" s="1"/>
  <c r="Y40" i="13"/>
  <c r="B143" i="14" s="1"/>
  <c r="U40" i="13"/>
  <c r="B141" i="14" s="1"/>
  <c r="X46" i="13"/>
  <c r="C162" i="14" s="1"/>
  <c r="U46" i="13"/>
  <c r="B161" i="14" s="1"/>
  <c r="W46" i="13"/>
  <c r="B162" i="14" s="1"/>
  <c r="AB46" i="13"/>
  <c r="C164" i="14" s="1"/>
  <c r="Y46" i="13"/>
  <c r="B163" i="14" s="1"/>
  <c r="AA46" i="13"/>
  <c r="B164" i="14" s="1"/>
  <c r="Z46" i="13"/>
  <c r="C163" i="14" s="1"/>
  <c r="V46" i="13"/>
  <c r="C161" i="14" s="1"/>
  <c r="L169" i="13"/>
  <c r="M169" i="13" s="1"/>
  <c r="L178" i="13"/>
  <c r="M178" i="13" s="1"/>
  <c r="V52" i="13"/>
  <c r="C197" i="14" s="1"/>
  <c r="Y52" i="13"/>
  <c r="B199" i="14" s="1"/>
  <c r="X52" i="13"/>
  <c r="C198" i="14" s="1"/>
  <c r="U52" i="13"/>
  <c r="B197" i="14" s="1"/>
  <c r="AB52" i="13"/>
  <c r="C200" i="14" s="1"/>
  <c r="AA52" i="13"/>
  <c r="B200" i="14" s="1"/>
  <c r="W52" i="13"/>
  <c r="B198" i="14" s="1"/>
  <c r="Z52" i="13"/>
  <c r="C199" i="14" s="1"/>
  <c r="W29" i="13"/>
  <c r="B92" i="14" s="1"/>
  <c r="U29" i="13"/>
  <c r="B91" i="14" s="1"/>
  <c r="X29" i="13"/>
  <c r="C92" i="14" s="1"/>
  <c r="V29" i="13"/>
  <c r="C91" i="14" s="1"/>
  <c r="AA29" i="13"/>
  <c r="B94" i="14" s="1"/>
  <c r="Z29" i="13"/>
  <c r="C93" i="14" s="1"/>
  <c r="Y29" i="13"/>
  <c r="B93" i="14" s="1"/>
  <c r="AB29" i="13"/>
  <c r="C94" i="14" s="1"/>
  <c r="Y23" i="13"/>
  <c r="B57" i="14" s="1"/>
  <c r="Z23" i="13"/>
  <c r="C57" i="14" s="1"/>
  <c r="W23" i="13"/>
  <c r="B56" i="14" s="1"/>
  <c r="AA23" i="13"/>
  <c r="B58" i="14" s="1"/>
  <c r="U23" i="13"/>
  <c r="B55" i="14" s="1"/>
  <c r="V23" i="13"/>
  <c r="C55" i="14" s="1"/>
  <c r="X23" i="13"/>
  <c r="C56" i="14" s="1"/>
  <c r="AB23" i="13"/>
  <c r="C58" i="14" s="1"/>
  <c r="AA49" i="13"/>
  <c r="B182" i="14" s="1"/>
  <c r="AB49" i="13"/>
  <c r="C182" i="14" s="1"/>
  <c r="U49" i="13"/>
  <c r="B179" i="14" s="1"/>
  <c r="V49" i="13"/>
  <c r="C179" i="14" s="1"/>
  <c r="W49" i="13"/>
  <c r="B180" i="14" s="1"/>
  <c r="Z49" i="13"/>
  <c r="C181" i="14" s="1"/>
  <c r="Y49" i="13"/>
  <c r="B181" i="14" s="1"/>
  <c r="X49" i="13"/>
  <c r="C180" i="14" s="1"/>
  <c r="Z68" i="13"/>
  <c r="C263" i="14" s="1"/>
  <c r="V68" i="13"/>
  <c r="C261" i="14" s="1"/>
  <c r="U68" i="13"/>
  <c r="B261" i="14" s="1"/>
  <c r="AA68" i="13"/>
  <c r="B264" i="14" s="1"/>
  <c r="AB68" i="13"/>
  <c r="C264" i="14" s="1"/>
  <c r="Y68" i="13"/>
  <c r="B263" i="14" s="1"/>
  <c r="W68" i="13"/>
  <c r="B262" i="14" s="1"/>
  <c r="X68" i="13"/>
  <c r="C262" i="14" s="1"/>
  <c r="AB37" i="13"/>
  <c r="C126" i="14" s="1"/>
  <c r="AA37" i="13"/>
  <c r="B126" i="14" s="1"/>
  <c r="AB61" i="13"/>
  <c r="C238" i="14" s="1"/>
  <c r="U61" i="13"/>
  <c r="B235" i="14" s="1"/>
  <c r="V61" i="13"/>
  <c r="C235" i="14" s="1"/>
  <c r="AA61" i="13"/>
  <c r="B238" i="14" s="1"/>
  <c r="Y61" i="13"/>
  <c r="B237" i="14" s="1"/>
  <c r="Z61" i="13"/>
  <c r="C237" i="14" s="1"/>
  <c r="W61" i="13"/>
  <c r="B236" i="14" s="1"/>
  <c r="X61" i="13"/>
  <c r="C236" i="14" s="1"/>
  <c r="X72" i="13"/>
  <c r="C286" i="14" s="1"/>
  <c r="Y72" i="13"/>
  <c r="B287" i="14" s="1"/>
  <c r="AB72" i="13"/>
  <c r="C288" i="14" s="1"/>
  <c r="U72" i="13"/>
  <c r="B285" i="14" s="1"/>
  <c r="AA72" i="13"/>
  <c r="B288" i="14" s="1"/>
  <c r="W72" i="13"/>
  <c r="B286" i="14" s="1"/>
  <c r="V72" i="13"/>
  <c r="C285" i="14" s="1"/>
  <c r="Z72" i="13"/>
  <c r="C287" i="14" s="1"/>
  <c r="AA58" i="13"/>
  <c r="B220" i="14" s="1"/>
  <c r="Z58" i="13"/>
  <c r="C219" i="14" s="1"/>
  <c r="X58" i="13"/>
  <c r="C218" i="14" s="1"/>
  <c r="U58" i="13"/>
  <c r="B217" i="14" s="1"/>
  <c r="W58" i="13"/>
  <c r="B218" i="14" s="1"/>
  <c r="AB58" i="13"/>
  <c r="C220" i="14" s="1"/>
  <c r="V58" i="13"/>
  <c r="C217" i="14" s="1"/>
  <c r="Y58" i="13"/>
  <c r="B219" i="14" s="1"/>
  <c r="P180" i="13"/>
  <c r="Q180" i="13" s="1"/>
  <c r="P171" i="13"/>
  <c r="Q171" i="13" s="1"/>
  <c r="P177" i="13"/>
  <c r="Q177" i="13" s="1"/>
  <c r="P168" i="13"/>
  <c r="Q168" i="13" s="1"/>
  <c r="AA47" i="13"/>
  <c r="B170" i="14" s="1"/>
  <c r="W47" i="13"/>
  <c r="B168" i="14" s="1"/>
  <c r="U47" i="13"/>
  <c r="B167" i="14" s="1"/>
  <c r="V47" i="13"/>
  <c r="C167" i="14" s="1"/>
  <c r="AB47" i="13"/>
  <c r="C170" i="14" s="1"/>
  <c r="X47" i="13"/>
  <c r="C168" i="14" s="1"/>
  <c r="Z47" i="13"/>
  <c r="C169" i="14" s="1"/>
  <c r="Y47" i="13"/>
  <c r="B169" i="14" s="1"/>
  <c r="Z57" i="13"/>
  <c r="C213" i="14" s="1"/>
  <c r="AA57" i="13"/>
  <c r="B214" i="14" s="1"/>
  <c r="X57" i="13"/>
  <c r="C212" i="14" s="1"/>
  <c r="AB57" i="13"/>
  <c r="C214" i="14" s="1"/>
  <c r="V57" i="13"/>
  <c r="C211" i="14" s="1"/>
  <c r="U57" i="13"/>
  <c r="B211" i="14" s="1"/>
  <c r="Y57" i="13"/>
  <c r="B213" i="14" s="1"/>
  <c r="W57" i="13"/>
  <c r="B212" i="14" s="1"/>
  <c r="L174" i="13"/>
  <c r="M174" i="13" s="1"/>
  <c r="L183" i="13"/>
  <c r="M183" i="13" s="1"/>
  <c r="L177" i="13"/>
  <c r="M177" i="13" s="1"/>
  <c r="L168" i="13"/>
  <c r="M168" i="13" s="1"/>
  <c r="AB45" i="13"/>
  <c r="C158" i="14" s="1"/>
  <c r="Z45" i="13"/>
  <c r="C157" i="14" s="1"/>
  <c r="AA45" i="13"/>
  <c r="B158" i="14" s="1"/>
  <c r="W45" i="13"/>
  <c r="B156" i="14" s="1"/>
  <c r="X45" i="13"/>
  <c r="C156" i="14" s="1"/>
  <c r="V45" i="13"/>
  <c r="C155" i="14" s="1"/>
  <c r="U45" i="13"/>
  <c r="B155" i="14" s="1"/>
  <c r="Y45" i="13"/>
  <c r="B157" i="14" s="1"/>
  <c r="X63" i="13"/>
  <c r="C248" i="14" s="1"/>
  <c r="V63" i="13"/>
  <c r="C247" i="14" s="1"/>
  <c r="AA63" i="13"/>
  <c r="B250" i="14" s="1"/>
  <c r="Y63" i="13"/>
  <c r="B249" i="14" s="1"/>
  <c r="AB63" i="13"/>
  <c r="C250" i="14" s="1"/>
  <c r="W63" i="13"/>
  <c r="B248" i="14" s="1"/>
  <c r="Z63" i="13"/>
  <c r="C249" i="14" s="1"/>
  <c r="U63" i="13"/>
  <c r="B247" i="14" s="1"/>
  <c r="X71" i="13"/>
  <c r="C280" i="14" s="1"/>
  <c r="W71" i="13"/>
  <c r="B280" i="14" s="1"/>
  <c r="AA71" i="13"/>
  <c r="B282" i="14" s="1"/>
  <c r="V71" i="13"/>
  <c r="C279" i="14" s="1"/>
  <c r="Y71" i="13"/>
  <c r="B281" i="14" s="1"/>
  <c r="U71" i="13"/>
  <c r="B279" i="14" s="1"/>
  <c r="AB71" i="13"/>
  <c r="C282" i="14" s="1"/>
  <c r="Z71" i="13"/>
  <c r="C281" i="14" s="1"/>
  <c r="Y62" i="13"/>
  <c r="B243" i="14" s="1"/>
  <c r="Z62" i="13"/>
  <c r="C243" i="14" s="1"/>
  <c r="W62" i="13"/>
  <c r="B242" i="14" s="1"/>
  <c r="U62" i="13"/>
  <c r="B241" i="14" s="1"/>
  <c r="V62" i="13"/>
  <c r="C241" i="14" s="1"/>
  <c r="AB62" i="13"/>
  <c r="C244" i="14" s="1"/>
  <c r="X62" i="13"/>
  <c r="C242" i="14" s="1"/>
  <c r="AA62" i="13"/>
  <c r="B244" i="14" s="1"/>
  <c r="AA25" i="13"/>
  <c r="B70" i="14" s="1"/>
  <c r="AB25" i="13"/>
  <c r="C70" i="14" s="1"/>
  <c r="Y25" i="13"/>
  <c r="B69" i="14" s="1"/>
  <c r="W25" i="13"/>
  <c r="B68" i="14" s="1"/>
  <c r="X25" i="13"/>
  <c r="C68" i="14" s="1"/>
  <c r="V25" i="13"/>
  <c r="C67" i="14" s="1"/>
  <c r="U25" i="13"/>
  <c r="B67" i="14" s="1"/>
  <c r="Z25" i="13"/>
  <c r="C69" i="14" s="1"/>
  <c r="W51" i="13"/>
  <c r="B192" i="14" s="1"/>
  <c r="X51" i="13"/>
  <c r="C192" i="14" s="1"/>
  <c r="U51" i="13"/>
  <c r="B191" i="14" s="1"/>
  <c r="Z51" i="13"/>
  <c r="C193" i="14" s="1"/>
  <c r="AB51" i="13"/>
  <c r="C194" i="14" s="1"/>
  <c r="AA51" i="13"/>
  <c r="B194" i="14" s="1"/>
  <c r="V51" i="13"/>
  <c r="C191" i="14" s="1"/>
  <c r="Y51" i="13"/>
  <c r="B193" i="14" s="1"/>
  <c r="AB69" i="13"/>
  <c r="C270" i="14" s="1"/>
  <c r="AA69" i="13"/>
  <c r="B270" i="14" s="1"/>
  <c r="X69" i="13"/>
  <c r="C268" i="14" s="1"/>
  <c r="Z69" i="13"/>
  <c r="C269" i="14" s="1"/>
  <c r="U69" i="13"/>
  <c r="B267" i="14" s="1"/>
  <c r="V69" i="13"/>
  <c r="C267" i="14" s="1"/>
  <c r="Y69" i="13"/>
  <c r="B269" i="14" s="1"/>
  <c r="W69" i="13"/>
  <c r="B268" i="14" s="1"/>
  <c r="X74" i="13"/>
  <c r="C298" i="14" s="1"/>
  <c r="U74" i="13"/>
  <c r="B297" i="14" s="1"/>
  <c r="W74" i="13"/>
  <c r="B298" i="14" s="1"/>
  <c r="AA74" i="13"/>
  <c r="B300" i="14" s="1"/>
  <c r="AB74" i="13"/>
  <c r="C300" i="14" s="1"/>
  <c r="V74" i="13"/>
  <c r="C297" i="14" s="1"/>
  <c r="Z74" i="13"/>
  <c r="C299" i="14" s="1"/>
  <c r="Y74" i="13"/>
  <c r="B299" i="14" s="1"/>
  <c r="AB73" i="13"/>
  <c r="C294" i="14" s="1"/>
  <c r="V73" i="13"/>
  <c r="C291" i="14" s="1"/>
  <c r="AA73" i="13"/>
  <c r="B294" i="14" s="1"/>
  <c r="W73" i="13"/>
  <c r="B292" i="14" s="1"/>
  <c r="U73" i="13"/>
  <c r="B291" i="14" s="1"/>
  <c r="Z73" i="13"/>
  <c r="C293" i="14" s="1"/>
  <c r="X73" i="13"/>
  <c r="C292" i="14" s="1"/>
  <c r="Y73" i="13"/>
  <c r="B293" i="14" s="1"/>
  <c r="AB59" i="13"/>
  <c r="C226" i="14" s="1"/>
  <c r="V59" i="13"/>
  <c r="C223" i="14" s="1"/>
  <c r="Z59" i="13"/>
  <c r="C225" i="14" s="1"/>
  <c r="W59" i="13"/>
  <c r="B224" i="14" s="1"/>
  <c r="Y59" i="13"/>
  <c r="B225" i="14" s="1"/>
  <c r="AA59" i="13"/>
  <c r="B226" i="14" s="1"/>
  <c r="X59" i="13"/>
  <c r="C224" i="14" s="1"/>
  <c r="U59" i="13"/>
  <c r="B223" i="14" s="1"/>
  <c r="N179" i="13"/>
  <c r="O179" i="13" s="1"/>
  <c r="N170" i="13"/>
  <c r="O170" i="13" s="1"/>
  <c r="Y56" i="13"/>
  <c r="B207" i="14" s="1"/>
  <c r="Z56" i="13"/>
  <c r="C207" i="14" s="1"/>
  <c r="W56" i="13"/>
  <c r="B206" i="14" s="1"/>
  <c r="AA56" i="13"/>
  <c r="B208" i="14" s="1"/>
  <c r="U56" i="13"/>
  <c r="B205" i="14" s="1"/>
  <c r="V56" i="13"/>
  <c r="C205" i="14" s="1"/>
  <c r="X56" i="13"/>
  <c r="C206" i="14" s="1"/>
  <c r="AB56" i="13"/>
  <c r="C208" i="14" s="1"/>
  <c r="N168" i="13"/>
  <c r="O168" i="13" s="1"/>
  <c r="N177" i="13"/>
  <c r="O177" i="13" s="1"/>
  <c r="V70" i="13"/>
  <c r="C273" i="14" s="1"/>
  <c r="W70" i="13"/>
  <c r="B274" i="14" s="1"/>
  <c r="AA70" i="13"/>
  <c r="B276" i="14" s="1"/>
  <c r="Y70" i="13"/>
  <c r="B275" i="14" s="1"/>
  <c r="U70" i="13"/>
  <c r="B273" i="14" s="1"/>
  <c r="Z70" i="13"/>
  <c r="C275" i="14" s="1"/>
  <c r="X70" i="13"/>
  <c r="C274" i="14" s="1"/>
  <c r="AB70" i="13"/>
  <c r="C276" i="14" s="1"/>
  <c r="AA60" i="13"/>
  <c r="B232" i="14" s="1"/>
  <c r="U60" i="13"/>
  <c r="B229" i="14" s="1"/>
  <c r="W60" i="13"/>
  <c r="B230" i="14" s="1"/>
  <c r="Z60" i="13"/>
  <c r="C231" i="14" s="1"/>
  <c r="AB60" i="13"/>
  <c r="C232" i="14" s="1"/>
  <c r="Y60" i="13"/>
  <c r="B231" i="14" s="1"/>
  <c r="V60" i="13"/>
  <c r="C229" i="14" s="1"/>
  <c r="X60" i="13"/>
  <c r="C230" i="14" s="1"/>
  <c r="H12" i="13"/>
  <c r="J12" i="13" s="1"/>
  <c r="H14" i="13"/>
  <c r="H19" i="13"/>
  <c r="K19" i="13" s="1"/>
  <c r="O19" i="13" s="1"/>
  <c r="D46" i="14" s="1"/>
  <c r="H16" i="13"/>
  <c r="J16" i="13" s="1"/>
  <c r="B28" i="14" s="1"/>
  <c r="A28" i="14" s="1"/>
  <c r="H13" i="13"/>
  <c r="H17" i="13"/>
  <c r="B34" i="14" s="1"/>
  <c r="A34" i="14" s="1"/>
  <c r="H18" i="13"/>
  <c r="H15" i="13"/>
  <c r="L13" i="13" l="1"/>
  <c r="K13" i="13"/>
  <c r="O13" i="13" s="1"/>
  <c r="N13" i="13"/>
  <c r="J13" i="13"/>
  <c r="P37" i="13"/>
  <c r="F122" i="14" s="1"/>
  <c r="D122" i="14"/>
  <c r="R35" i="13"/>
  <c r="R40" i="13"/>
  <c r="R34" i="13"/>
  <c r="B104" i="14"/>
  <c r="A104" i="14" s="1"/>
  <c r="R41" i="13"/>
  <c r="R37" i="13"/>
  <c r="R38" i="13"/>
  <c r="R39" i="13"/>
  <c r="R36" i="13"/>
  <c r="T34" i="13"/>
  <c r="T37" i="13"/>
  <c r="B122" i="14"/>
  <c r="A122" i="14" s="1"/>
  <c r="T38" i="13"/>
  <c r="B128" i="14"/>
  <c r="A128" i="14" s="1"/>
  <c r="D128" i="14"/>
  <c r="P38" i="13"/>
  <c r="F128" i="14" s="1"/>
  <c r="D104" i="14"/>
  <c r="P34" i="13"/>
  <c r="F104" i="14" s="1"/>
  <c r="P36" i="13"/>
  <c r="F116" i="14" s="1"/>
  <c r="D116" i="14"/>
  <c r="B110" i="14"/>
  <c r="A110" i="14" s="1"/>
  <c r="T35" i="13"/>
  <c r="B116" i="14"/>
  <c r="A116" i="14" s="1"/>
  <c r="T36" i="13"/>
  <c r="D110" i="14"/>
  <c r="P35" i="13"/>
  <c r="F110" i="14" s="1"/>
  <c r="G167" i="13"/>
  <c r="H167" i="13" s="1"/>
  <c r="G183" i="13"/>
  <c r="H183" i="13" s="1"/>
  <c r="V26" i="13"/>
  <c r="C73" i="14" s="1"/>
  <c r="Y26" i="13"/>
  <c r="B75" i="14" s="1"/>
  <c r="G181" i="13"/>
  <c r="H181" i="13" s="1"/>
  <c r="AA26" i="13"/>
  <c r="B76" i="14" s="1"/>
  <c r="AB26" i="13"/>
  <c r="C76" i="14" s="1"/>
  <c r="G177" i="13"/>
  <c r="H177" i="13" s="1"/>
  <c r="X26" i="13"/>
  <c r="C74" i="14" s="1"/>
  <c r="Z26" i="13"/>
  <c r="C75" i="14" s="1"/>
  <c r="U26" i="13"/>
  <c r="B73" i="14" s="1"/>
  <c r="G171" i="13"/>
  <c r="H171" i="13" s="1"/>
  <c r="G182" i="13"/>
  <c r="H182" i="13" s="1"/>
  <c r="U27" i="13"/>
  <c r="B79" i="14" s="1"/>
  <c r="AA27" i="13"/>
  <c r="B82" i="14" s="1"/>
  <c r="AB27" i="13"/>
  <c r="C82" i="14" s="1"/>
  <c r="X27" i="13"/>
  <c r="C80" i="14" s="1"/>
  <c r="W27" i="13"/>
  <c r="B80" i="14" s="1"/>
  <c r="Y27" i="13"/>
  <c r="B81" i="14" s="1"/>
  <c r="Z27" i="13"/>
  <c r="C81" i="14" s="1"/>
  <c r="G170" i="13"/>
  <c r="H170" i="13" s="1"/>
  <c r="K14" i="13"/>
  <c r="O14" i="13" s="1"/>
  <c r="D16" i="14" s="1"/>
  <c r="N14" i="13"/>
  <c r="B4" i="14"/>
  <c r="A4" i="14" s="1"/>
  <c r="K12" i="13"/>
  <c r="O12" i="13" s="1"/>
  <c r="D4" i="14" s="1"/>
  <c r="L12" i="13"/>
  <c r="T12" i="13"/>
  <c r="N12" i="13"/>
  <c r="E4" i="14" s="1"/>
  <c r="K16" i="13"/>
  <c r="O16" i="13" s="1"/>
  <c r="D28" i="14" s="1"/>
  <c r="C28" i="14"/>
  <c r="T16" i="13"/>
  <c r="L16" i="13"/>
  <c r="C34" i="14"/>
  <c r="T17" i="13"/>
  <c r="N16" i="13"/>
  <c r="E28" i="14" s="1"/>
  <c r="L14" i="13"/>
  <c r="N19" i="13"/>
  <c r="E46" i="14" s="1"/>
  <c r="E10" i="14"/>
  <c r="E16" i="14"/>
  <c r="D10" i="14"/>
  <c r="J14" i="13"/>
  <c r="L19" i="13"/>
  <c r="J19" i="13"/>
  <c r="B46" i="14" s="1"/>
  <c r="A46" i="14" s="1"/>
  <c r="N18" i="13"/>
  <c r="E40" i="14" s="1"/>
  <c r="J18" i="13"/>
  <c r="B40" i="14" s="1"/>
  <c r="A40" i="14" s="1"/>
  <c r="L18" i="13"/>
  <c r="K18" i="13"/>
  <c r="O18" i="13" s="1"/>
  <c r="L15" i="13"/>
  <c r="J15" i="13"/>
  <c r="B22" i="14" s="1"/>
  <c r="A22" i="14" s="1"/>
  <c r="K15" i="13"/>
  <c r="O15" i="13" s="1"/>
  <c r="N15" i="13"/>
  <c r="E22" i="14" s="1"/>
  <c r="L17" i="13"/>
  <c r="E34" i="14"/>
  <c r="K17" i="13"/>
  <c r="D34" i="14" s="1"/>
  <c r="J173" i="13" l="1"/>
  <c r="K173" i="13" s="1"/>
  <c r="J182" i="13"/>
  <c r="K182" i="13" s="1"/>
  <c r="J169" i="13"/>
  <c r="K169" i="13" s="1"/>
  <c r="J178" i="13"/>
  <c r="K178" i="13" s="1"/>
  <c r="J168" i="13"/>
  <c r="K168" i="13" s="1"/>
  <c r="J177" i="13"/>
  <c r="K177" i="13" s="1"/>
  <c r="X36" i="13"/>
  <c r="C118" i="14" s="1"/>
  <c r="V36" i="13"/>
  <c r="C117" i="14" s="1"/>
  <c r="U36" i="13"/>
  <c r="B117" i="14" s="1"/>
  <c r="Z36" i="13"/>
  <c r="C119" i="14" s="1"/>
  <c r="W36" i="13"/>
  <c r="B118" i="14" s="1"/>
  <c r="AB36" i="13"/>
  <c r="C120" i="14" s="1"/>
  <c r="Y36" i="13"/>
  <c r="B119" i="14" s="1"/>
  <c r="AA36" i="13"/>
  <c r="B120" i="14" s="1"/>
  <c r="J181" i="13"/>
  <c r="K181" i="13" s="1"/>
  <c r="J172" i="13"/>
  <c r="K172" i="13" s="1"/>
  <c r="X35" i="13"/>
  <c r="C112" i="14" s="1"/>
  <c r="Y35" i="13"/>
  <c r="B113" i="14" s="1"/>
  <c r="U35" i="13"/>
  <c r="B111" i="14" s="1"/>
  <c r="V35" i="13"/>
  <c r="C111" i="14" s="1"/>
  <c r="AB35" i="13"/>
  <c r="C114" i="14" s="1"/>
  <c r="AA35" i="13"/>
  <c r="B114" i="14" s="1"/>
  <c r="W35" i="13"/>
  <c r="B112" i="14" s="1"/>
  <c r="Z35" i="13"/>
  <c r="C113" i="14" s="1"/>
  <c r="J170" i="13"/>
  <c r="K170" i="13" s="1"/>
  <c r="J179" i="13"/>
  <c r="K179" i="13" s="1"/>
  <c r="Z38" i="13"/>
  <c r="C131" i="14" s="1"/>
  <c r="V38" i="13"/>
  <c r="C129" i="14" s="1"/>
  <c r="AA38" i="13"/>
  <c r="B132" i="14" s="1"/>
  <c r="U38" i="13"/>
  <c r="B129" i="14" s="1"/>
  <c r="W38" i="13"/>
  <c r="B130" i="14" s="1"/>
  <c r="X38" i="13"/>
  <c r="C130" i="14" s="1"/>
  <c r="AB38" i="13"/>
  <c r="C132" i="14" s="1"/>
  <c r="Y38" i="13"/>
  <c r="B131" i="14" s="1"/>
  <c r="J183" i="13"/>
  <c r="K183" i="13" s="1"/>
  <c r="J174" i="13"/>
  <c r="K174" i="13" s="1"/>
  <c r="X34" i="13"/>
  <c r="C106" i="14" s="1"/>
  <c r="Z34" i="13"/>
  <c r="C107" i="14" s="1"/>
  <c r="W34" i="13"/>
  <c r="B106" i="14" s="1"/>
  <c r="AB34" i="13"/>
  <c r="C108" i="14" s="1"/>
  <c r="Y34" i="13"/>
  <c r="B107" i="14" s="1"/>
  <c r="V34" i="13"/>
  <c r="C105" i="14" s="1"/>
  <c r="AA34" i="13"/>
  <c r="B108" i="14" s="1"/>
  <c r="U34" i="13"/>
  <c r="B105" i="14" s="1"/>
  <c r="J180" i="13"/>
  <c r="K180" i="13" s="1"/>
  <c r="J171" i="13"/>
  <c r="K171" i="13" s="1"/>
  <c r="P13" i="13"/>
  <c r="F10" i="14" s="1"/>
  <c r="U37" i="13"/>
  <c r="B123" i="14" s="1"/>
  <c r="Z37" i="13"/>
  <c r="C125" i="14" s="1"/>
  <c r="Y37" i="13"/>
  <c r="B125" i="14" s="1"/>
  <c r="W37" i="13"/>
  <c r="B124" i="14" s="1"/>
  <c r="X37" i="13"/>
  <c r="C124" i="14" s="1"/>
  <c r="V37" i="13"/>
  <c r="C123" i="14" s="1"/>
  <c r="J167" i="13"/>
  <c r="K167" i="13" s="1"/>
  <c r="J176" i="13"/>
  <c r="K176" i="13" s="1"/>
  <c r="C35" i="14"/>
  <c r="B35" i="14"/>
  <c r="B37" i="14"/>
  <c r="C36" i="14"/>
  <c r="C37" i="14"/>
  <c r="B38" i="14"/>
  <c r="B36" i="14"/>
  <c r="C38" i="14"/>
  <c r="X16" i="13"/>
  <c r="C30" i="14" s="1"/>
  <c r="AA16" i="13"/>
  <c r="B32" i="14" s="1"/>
  <c r="W16" i="13"/>
  <c r="B30" i="14" s="1"/>
  <c r="U16" i="13"/>
  <c r="B29" i="14" s="1"/>
  <c r="Z16" i="13"/>
  <c r="C31" i="14" s="1"/>
  <c r="Y16" i="13"/>
  <c r="B31" i="14" s="1"/>
  <c r="AB16" i="13"/>
  <c r="C32" i="14" s="1"/>
  <c r="V16" i="13"/>
  <c r="C29" i="14" s="1"/>
  <c r="R13" i="13"/>
  <c r="D177" i="13" s="1"/>
  <c r="E177" i="13" s="1"/>
  <c r="AI177" i="13" s="1"/>
  <c r="R12" i="13"/>
  <c r="D176" i="13" s="1"/>
  <c r="E176" i="13" s="1"/>
  <c r="Y12" i="13"/>
  <c r="B7" i="14" s="1"/>
  <c r="Z12" i="13"/>
  <c r="AB12" i="13"/>
  <c r="C8" i="14" s="1"/>
  <c r="V12" i="13"/>
  <c r="C5" i="14" s="1"/>
  <c r="AA12" i="13"/>
  <c r="B8" i="14" s="1"/>
  <c r="W12" i="13"/>
  <c r="B6" i="14" s="1"/>
  <c r="X12" i="13"/>
  <c r="C6" i="14" s="1"/>
  <c r="U12" i="13"/>
  <c r="B5" i="14" s="1"/>
  <c r="P12" i="13"/>
  <c r="F4" i="14" s="1"/>
  <c r="C7" i="14"/>
  <c r="C40" i="14"/>
  <c r="T18" i="13"/>
  <c r="C46" i="14"/>
  <c r="T19" i="13"/>
  <c r="T13" i="13"/>
  <c r="B10" i="14"/>
  <c r="A10" i="14" s="1"/>
  <c r="C22" i="14"/>
  <c r="T15" i="13"/>
  <c r="T14" i="13"/>
  <c r="B16" i="14"/>
  <c r="A16" i="14" s="1"/>
  <c r="P16" i="13"/>
  <c r="F28" i="14" s="1"/>
  <c r="P14" i="13"/>
  <c r="F16" i="14" s="1"/>
  <c r="P19" i="13"/>
  <c r="F46" i="14" s="1"/>
  <c r="C10" i="14"/>
  <c r="F34" i="14"/>
  <c r="P18" i="13"/>
  <c r="F40" i="14" s="1"/>
  <c r="D40" i="14"/>
  <c r="R16" i="13"/>
  <c r="D171" i="13" s="1"/>
  <c r="E171" i="13" s="1"/>
  <c r="R18" i="13"/>
  <c r="D173" i="13" s="1"/>
  <c r="E173" i="13" s="1"/>
  <c r="AI173" i="13" s="1"/>
  <c r="R15" i="13"/>
  <c r="D179" i="13" s="1"/>
  <c r="E179" i="13" s="1"/>
  <c r="AI179" i="13" s="1"/>
  <c r="R19" i="13"/>
  <c r="D183" i="13" s="1"/>
  <c r="E183" i="13" s="1"/>
  <c r="AI183" i="13" s="1"/>
  <c r="R14" i="13"/>
  <c r="D178" i="13" s="1"/>
  <c r="E178" i="13" s="1"/>
  <c r="D22" i="14"/>
  <c r="P15" i="13"/>
  <c r="F22" i="14" s="1"/>
  <c r="R17" i="13"/>
  <c r="D181" i="13" s="1"/>
  <c r="E181" i="13" s="1"/>
  <c r="AI181" i="13" s="1"/>
  <c r="W169" i="13"/>
  <c r="X169" i="13" s="1"/>
  <c r="W168" i="13"/>
  <c r="X168" i="13" s="1"/>
  <c r="W170" i="13"/>
  <c r="X170" i="13" s="1"/>
  <c r="W171" i="13"/>
  <c r="X171" i="13" s="1"/>
  <c r="W167" i="13"/>
  <c r="X167" i="13" s="1"/>
  <c r="W172" i="13"/>
  <c r="X172" i="13" s="1"/>
  <c r="V13" i="13" l="1"/>
  <c r="Z13" i="13"/>
  <c r="W13" i="13"/>
  <c r="Y13" i="13"/>
  <c r="X13" i="13"/>
  <c r="U13" i="13"/>
  <c r="AI178" i="13"/>
  <c r="AI176" i="13"/>
  <c r="W18" i="13"/>
  <c r="B42" i="14" s="1"/>
  <c r="AA18" i="13"/>
  <c r="B44" i="14" s="1"/>
  <c r="AB18" i="13"/>
  <c r="C44" i="14" s="1"/>
  <c r="X18" i="13"/>
  <c r="C42" i="14" s="1"/>
  <c r="Z18" i="13"/>
  <c r="C43" i="14" s="1"/>
  <c r="U18" i="13"/>
  <c r="B41" i="14" s="1"/>
  <c r="V18" i="13"/>
  <c r="C41" i="14" s="1"/>
  <c r="Y18" i="13"/>
  <c r="B43" i="14" s="1"/>
  <c r="AB19" i="13"/>
  <c r="C50" i="14" s="1"/>
  <c r="X19" i="13"/>
  <c r="C48" i="14" s="1"/>
  <c r="U19" i="13"/>
  <c r="B47" i="14" s="1"/>
  <c r="Y19" i="13"/>
  <c r="B49" i="14" s="1"/>
  <c r="AA19" i="13"/>
  <c r="B50" i="14" s="1"/>
  <c r="Z19" i="13"/>
  <c r="C49" i="14" s="1"/>
  <c r="W19" i="13"/>
  <c r="B48" i="14" s="1"/>
  <c r="V19" i="13"/>
  <c r="C47" i="14" s="1"/>
  <c r="AA15" i="13"/>
  <c r="B26" i="14" s="1"/>
  <c r="V15" i="13"/>
  <c r="C23" i="14" s="1"/>
  <c r="W15" i="13"/>
  <c r="B24" i="14" s="1"/>
  <c r="X15" i="13"/>
  <c r="C24" i="14" s="1"/>
  <c r="Y15" i="13"/>
  <c r="B25" i="14" s="1"/>
  <c r="AB15" i="13"/>
  <c r="C26" i="14" s="1"/>
  <c r="U15" i="13"/>
  <c r="B23" i="14" s="1"/>
  <c r="Z15" i="13"/>
  <c r="C25" i="14" s="1"/>
  <c r="X14" i="13"/>
  <c r="C18" i="14" s="1"/>
  <c r="AB14" i="13"/>
  <c r="C20" i="14" s="1"/>
  <c r="AA14" i="13"/>
  <c r="B20" i="14" s="1"/>
  <c r="Z14" i="13"/>
  <c r="C19" i="14" s="1"/>
  <c r="U14" i="13"/>
  <c r="B17" i="14" s="1"/>
  <c r="V14" i="13"/>
  <c r="C17" i="14" s="1"/>
  <c r="Y14" i="13"/>
  <c r="B19" i="14" s="1"/>
  <c r="W14" i="13"/>
  <c r="B18" i="14" s="1"/>
  <c r="C13" i="14"/>
  <c r="C11" i="14"/>
  <c r="AB13" i="13"/>
  <c r="C14" i="14" s="1"/>
  <c r="B13" i="14"/>
  <c r="B11" i="14"/>
  <c r="AA13" i="13"/>
  <c r="B14" i="14" s="1"/>
  <c r="B12" i="14"/>
  <c r="C12" i="14"/>
  <c r="D168" i="13"/>
  <c r="E168" i="13" s="1"/>
  <c r="AI168" i="13" s="1"/>
  <c r="AJ177" i="13" s="1"/>
  <c r="D167" i="13"/>
  <c r="D182" i="13"/>
  <c r="E182" i="13" s="1"/>
  <c r="AI182" i="13" s="1"/>
  <c r="AJ182" i="13" s="1"/>
  <c r="D180" i="13"/>
  <c r="E180" i="13" s="1"/>
  <c r="AI180" i="13" s="1"/>
  <c r="AI171" i="13"/>
  <c r="D169" i="13"/>
  <c r="E169" i="13" s="1"/>
  <c r="AI169" i="13" s="1"/>
  <c r="D172" i="13"/>
  <c r="E172" i="13" s="1"/>
  <c r="AI172" i="13" s="1"/>
  <c r="AJ181" i="13" s="1"/>
  <c r="D170" i="13"/>
  <c r="E170" i="13" s="1"/>
  <c r="AI170" i="13" s="1"/>
  <c r="D174" i="13"/>
  <c r="E174" i="13" s="1"/>
  <c r="AI174" i="13" s="1"/>
  <c r="AJ183" i="13" s="1"/>
  <c r="AJ178" i="13" l="1"/>
  <c r="E167" i="13"/>
  <c r="AI167" i="13" s="1"/>
  <c r="AJ180" i="13"/>
  <c r="AJ174" i="13"/>
  <c r="AJ179" i="13"/>
  <c r="AJ173" i="13"/>
  <c r="AJ168" i="13"/>
  <c r="AJ176" i="13" l="1"/>
  <c r="AJ171" i="13"/>
  <c r="AJ170" i="13"/>
  <c r="AJ167" i="13"/>
  <c r="AK171" i="13" s="1"/>
  <c r="J191" i="13" s="1"/>
  <c r="K191" i="13" s="1"/>
  <c r="F728" i="14" s="1"/>
  <c r="AJ169" i="13"/>
  <c r="AJ172" i="13"/>
  <c r="AK169" i="13"/>
  <c r="B189" i="13" s="1"/>
  <c r="C189" i="13" s="1"/>
  <c r="B716" i="14" s="1"/>
  <c r="A716" i="14" s="1"/>
  <c r="AK174" i="13" l="1"/>
  <c r="D194" i="13" s="1"/>
  <c r="E194" i="13" s="1"/>
  <c r="D746" i="14" s="1"/>
  <c r="AK168" i="13"/>
  <c r="J188" i="13" s="1"/>
  <c r="K188" i="13" s="1"/>
  <c r="F710" i="14" s="1"/>
  <c r="AK173" i="13"/>
  <c r="G193" i="13" s="1"/>
  <c r="H193" i="13" s="1"/>
  <c r="E740" i="14" s="1"/>
  <c r="AK170" i="13"/>
  <c r="D190" i="13" s="1"/>
  <c r="E190" i="13" s="1"/>
  <c r="D722" i="14" s="1"/>
  <c r="AK167" i="13"/>
  <c r="D187" i="13" s="1"/>
  <c r="E187" i="13" s="1"/>
  <c r="D704" i="14" s="1"/>
  <c r="AK172" i="13"/>
  <c r="D192" i="13" s="1"/>
  <c r="E192" i="13" s="1"/>
  <c r="D734" i="14" s="1"/>
  <c r="M189" i="13"/>
  <c r="P189" i="13" s="1"/>
  <c r="B718" i="14" s="1"/>
  <c r="B188" i="13"/>
  <c r="C188" i="13" s="1"/>
  <c r="B710" i="14" s="1"/>
  <c r="A710" i="14" s="1"/>
  <c r="B191" i="13"/>
  <c r="C191" i="13" s="1"/>
  <c r="B728" i="14" s="1"/>
  <c r="A728" i="14" s="1"/>
  <c r="D189" i="13"/>
  <c r="E189" i="13" s="1"/>
  <c r="D716" i="14" s="1"/>
  <c r="D191" i="13"/>
  <c r="E191" i="13" s="1"/>
  <c r="D728" i="14" s="1"/>
  <c r="G191" i="13"/>
  <c r="H191" i="13" s="1"/>
  <c r="E728" i="14" s="1"/>
  <c r="J189" i="13"/>
  <c r="K189" i="13" s="1"/>
  <c r="F716" i="14" s="1"/>
  <c r="G189" i="13"/>
  <c r="H189" i="13" s="1"/>
  <c r="E716" i="14" s="1"/>
  <c r="B194" i="13"/>
  <c r="C194" i="13" s="1"/>
  <c r="B746" i="14" s="1"/>
  <c r="A746" i="14" s="1"/>
  <c r="D193" i="13"/>
  <c r="E193" i="13" s="1"/>
  <c r="D740" i="14" s="1"/>
  <c r="G190" i="13"/>
  <c r="H190" i="13" s="1"/>
  <c r="E722" i="14" s="1"/>
  <c r="B193" i="13"/>
  <c r="C193" i="13" s="1"/>
  <c r="B740" i="14" s="1"/>
  <c r="A740" i="14" s="1"/>
  <c r="B190" i="13"/>
  <c r="C190" i="13" s="1"/>
  <c r="B722" i="14" s="1"/>
  <c r="A722" i="14" s="1"/>
  <c r="J190" i="13" l="1"/>
  <c r="K190" i="13" s="1"/>
  <c r="F722" i="14" s="1"/>
  <c r="G192" i="13"/>
  <c r="H192" i="13" s="1"/>
  <c r="E734" i="14" s="1"/>
  <c r="J193" i="13"/>
  <c r="K193" i="13" s="1"/>
  <c r="F740" i="14" s="1"/>
  <c r="G194" i="13"/>
  <c r="H194" i="13" s="1"/>
  <c r="E746" i="14" s="1"/>
  <c r="G187" i="13"/>
  <c r="H187" i="13" s="1"/>
  <c r="E704" i="14" s="1"/>
  <c r="B192" i="13"/>
  <c r="C192" i="13" s="1"/>
  <c r="B734" i="14" s="1"/>
  <c r="A734" i="14" s="1"/>
  <c r="J192" i="13"/>
  <c r="K192" i="13" s="1"/>
  <c r="F734" i="14" s="1"/>
  <c r="B187" i="13"/>
  <c r="C187" i="13" s="1"/>
  <c r="B704" i="14" s="1"/>
  <c r="A704" i="14" s="1"/>
  <c r="G188" i="13"/>
  <c r="H188" i="13" s="1"/>
  <c r="E710" i="14" s="1"/>
  <c r="J187" i="13"/>
  <c r="K187" i="13" s="1"/>
  <c r="F704" i="14" s="1"/>
  <c r="D188" i="13"/>
  <c r="E188" i="13" s="1"/>
  <c r="D710" i="14" s="1"/>
  <c r="J194" i="13"/>
  <c r="K194" i="13" s="1"/>
  <c r="F746" i="14" s="1"/>
  <c r="T189" i="13"/>
  <c r="B720" i="14" s="1"/>
  <c r="Q189" i="13"/>
  <c r="C718" i="14" s="1"/>
  <c r="S189" i="13"/>
  <c r="C719" i="14" s="1"/>
  <c r="U189" i="13"/>
  <c r="C720" i="14" s="1"/>
  <c r="R189" i="13"/>
  <c r="B719" i="14" s="1"/>
  <c r="O189" i="13"/>
  <c r="C717" i="14" s="1"/>
  <c r="N189" i="13"/>
  <c r="B717" i="14" s="1"/>
  <c r="T194" i="13"/>
  <c r="B750" i="14" s="1"/>
  <c r="U194" i="13"/>
  <c r="C750" i="14" s="1"/>
  <c r="M190" i="13"/>
  <c r="R190" i="13" s="1"/>
  <c r="B725" i="14" s="1"/>
  <c r="M191" i="13"/>
  <c r="O191" i="13" s="1"/>
  <c r="C729" i="14" s="1"/>
  <c r="M193" i="13"/>
  <c r="Q193" i="13" s="1"/>
  <c r="C742" i="14" s="1"/>
  <c r="M194" i="13"/>
  <c r="R194" i="13" s="1"/>
  <c r="B749" i="14" s="1"/>
  <c r="M188" i="13"/>
  <c r="U188" i="13" s="1"/>
  <c r="C714" i="14" s="1"/>
  <c r="M192" i="13" l="1"/>
  <c r="P192" i="13" s="1"/>
  <c r="B736" i="14" s="1"/>
  <c r="M187" i="13"/>
  <c r="T187" i="13" s="1"/>
  <c r="B708" i="14" s="1"/>
  <c r="O192" i="13"/>
  <c r="C735" i="14" s="1"/>
  <c r="T192" i="13"/>
  <c r="B738" i="14" s="1"/>
  <c r="O194" i="13"/>
  <c r="C747" i="14" s="1"/>
  <c r="S194" i="13"/>
  <c r="C749" i="14" s="1"/>
  <c r="P194" i="13"/>
  <c r="B748" i="14" s="1"/>
  <c r="N194" i="13"/>
  <c r="B747" i="14" s="1"/>
  <c r="Q194" i="13"/>
  <c r="C748" i="14" s="1"/>
  <c r="T193" i="13"/>
  <c r="B744" i="14" s="1"/>
  <c r="S193" i="13"/>
  <c r="C743" i="14" s="1"/>
  <c r="O193" i="13"/>
  <c r="C741" i="14" s="1"/>
  <c r="R193" i="13"/>
  <c r="B743" i="14" s="1"/>
  <c r="P193" i="13"/>
  <c r="B742" i="14" s="1"/>
  <c r="U193" i="13"/>
  <c r="C744" i="14" s="1"/>
  <c r="N193" i="13"/>
  <c r="B741" i="14" s="1"/>
  <c r="S192" i="13"/>
  <c r="C737" i="14" s="1"/>
  <c r="U192" i="13"/>
  <c r="C738" i="14" s="1"/>
  <c r="R192" i="13"/>
  <c r="B737" i="14" s="1"/>
  <c r="N192" i="13"/>
  <c r="B735" i="14" s="1"/>
  <c r="Q192" i="13"/>
  <c r="C736" i="14" s="1"/>
  <c r="N191" i="13"/>
  <c r="B729" i="14" s="1"/>
  <c r="S191" i="13"/>
  <c r="C731" i="14" s="1"/>
  <c r="P191" i="13"/>
  <c r="B730" i="14" s="1"/>
  <c r="U191" i="13"/>
  <c r="C732" i="14" s="1"/>
  <c r="Q191" i="13"/>
  <c r="C730" i="14" s="1"/>
  <c r="T191" i="13"/>
  <c r="B732" i="14" s="1"/>
  <c r="R191" i="13"/>
  <c r="B731" i="14" s="1"/>
  <c r="N190" i="13"/>
  <c r="B723" i="14" s="1"/>
  <c r="O190" i="13"/>
  <c r="C723" i="14" s="1"/>
  <c r="T190" i="13"/>
  <c r="B726" i="14" s="1"/>
  <c r="P190" i="13"/>
  <c r="B724" i="14" s="1"/>
  <c r="S190" i="13"/>
  <c r="C725" i="14" s="1"/>
  <c r="Q190" i="13"/>
  <c r="C724" i="14" s="1"/>
  <c r="U190" i="13"/>
  <c r="C726" i="14" s="1"/>
  <c r="T188" i="13"/>
  <c r="B714" i="14" s="1"/>
  <c r="P188" i="13"/>
  <c r="B712" i="14" s="1"/>
  <c r="O187" i="13"/>
  <c r="C705" i="14" s="1"/>
  <c r="O188" i="13"/>
  <c r="C711" i="14" s="1"/>
  <c r="N187" i="13"/>
  <c r="B705" i="14" s="1"/>
  <c r="S188" i="13"/>
  <c r="C713" i="14" s="1"/>
  <c r="R188" i="13"/>
  <c r="B713" i="14" s="1"/>
  <c r="N188" i="13"/>
  <c r="B711" i="14" s="1"/>
  <c r="Q188" i="13"/>
  <c r="C712" i="14" s="1"/>
  <c r="S187" i="13" l="1"/>
  <c r="C707" i="14" s="1"/>
  <c r="P187" i="13"/>
  <c r="B706" i="14" s="1"/>
  <c r="Q187" i="13"/>
  <c r="C706" i="14" s="1"/>
  <c r="R187" i="13"/>
  <c r="B707" i="14" s="1"/>
  <c r="U187" i="13"/>
  <c r="C708" i="14" s="1"/>
</calcChain>
</file>

<file path=xl/sharedStrings.xml><?xml version="1.0" encoding="utf-8"?>
<sst xmlns="http://schemas.openxmlformats.org/spreadsheetml/2006/main" count="3456" uniqueCount="183">
  <si>
    <t>Gemeldete Teams</t>
  </si>
  <si>
    <t>Name</t>
  </si>
  <si>
    <t>Lizenz-Nr:</t>
  </si>
  <si>
    <t>Vorname</t>
  </si>
  <si>
    <t>HC</t>
  </si>
  <si>
    <t>Lizenznr.</t>
  </si>
  <si>
    <t>02546</t>
  </si>
  <si>
    <t>Pascal</t>
  </si>
  <si>
    <t>02545</t>
  </si>
  <si>
    <t>Marko</t>
  </si>
  <si>
    <t>01770</t>
  </si>
  <si>
    <t>Tindaro</t>
  </si>
  <si>
    <t>02125</t>
  </si>
  <si>
    <t>Markus</t>
  </si>
  <si>
    <t>01738</t>
  </si>
  <si>
    <t>00406</t>
  </si>
  <si>
    <t>Marcel</t>
  </si>
  <si>
    <t>01629</t>
  </si>
  <si>
    <t>Angela</t>
  </si>
  <si>
    <t>00456</t>
  </si>
  <si>
    <t>Andreas</t>
  </si>
  <si>
    <t>02485</t>
  </si>
  <si>
    <t>Sandro</t>
  </si>
  <si>
    <t>02486</t>
  </si>
  <si>
    <t>Stephan</t>
  </si>
  <si>
    <t>02350</t>
  </si>
  <si>
    <t>Narin</t>
  </si>
  <si>
    <t>02561</t>
  </si>
  <si>
    <t>Schäpper</t>
  </si>
  <si>
    <t>Benjamin</t>
  </si>
  <si>
    <t>00771</t>
  </si>
  <si>
    <t>Myrta</t>
  </si>
  <si>
    <t>00786</t>
  </si>
  <si>
    <t>Franz</t>
  </si>
  <si>
    <t>02560</t>
  </si>
  <si>
    <t>Sieber</t>
  </si>
  <si>
    <t>Heini</t>
  </si>
  <si>
    <t>02563</t>
  </si>
  <si>
    <t>Simeaner</t>
  </si>
  <si>
    <t>Bernhard</t>
  </si>
  <si>
    <t>02562</t>
  </si>
  <si>
    <t>02484</t>
  </si>
  <si>
    <t>Spirig</t>
  </si>
  <si>
    <t>Michael</t>
  </si>
  <si>
    <t>00820</t>
  </si>
  <si>
    <t>Willy</t>
  </si>
  <si>
    <t>01481</t>
  </si>
  <si>
    <t>Hansruedi</t>
  </si>
  <si>
    <t>00870</t>
  </si>
  <si>
    <t>Peter</t>
  </si>
  <si>
    <t>02123</t>
  </si>
  <si>
    <t>Ursula</t>
  </si>
  <si>
    <t>02565</t>
  </si>
  <si>
    <t>Winiger</t>
  </si>
  <si>
    <t>Elias</t>
  </si>
  <si>
    <t>00003</t>
  </si>
  <si>
    <t>Zeberli</t>
  </si>
  <si>
    <t>Jacqueline</t>
  </si>
  <si>
    <t>kein</t>
  </si>
  <si>
    <t>Bahn 10</t>
  </si>
  <si>
    <t>Bahn 9</t>
  </si>
  <si>
    <t>Bahn 8</t>
  </si>
  <si>
    <t>Bahn 7</t>
  </si>
  <si>
    <t>Bahn 6</t>
  </si>
  <si>
    <t>Bahn 5</t>
  </si>
  <si>
    <t>Bahn 4</t>
  </si>
  <si>
    <t>Bahn 3</t>
  </si>
  <si>
    <t>Spiel 1</t>
  </si>
  <si>
    <t>Spiel 2</t>
  </si>
  <si>
    <t>Spiel 3</t>
  </si>
  <si>
    <t>Spiel 4</t>
  </si>
  <si>
    <t>Spiel 5</t>
  </si>
  <si>
    <t>Spiel 6</t>
  </si>
  <si>
    <t>Total</t>
  </si>
  <si>
    <t>ø</t>
  </si>
  <si>
    <t>Bonus</t>
  </si>
  <si>
    <t>Gesamt</t>
  </si>
  <si>
    <t>gespielte
Spiele</t>
  </si>
  <si>
    <t>ø Gesamt</t>
  </si>
  <si>
    <t>Tag 1</t>
  </si>
  <si>
    <t>Tag 2</t>
  </si>
  <si>
    <t>Tag 3</t>
  </si>
  <si>
    <t>Tag 4</t>
  </si>
  <si>
    <t>Tag 5</t>
  </si>
  <si>
    <t>Tag 6</t>
  </si>
  <si>
    <t>Tag 7</t>
  </si>
  <si>
    <t>1 Team</t>
  </si>
  <si>
    <t>2 Teams</t>
  </si>
  <si>
    <t>3 Teams</t>
  </si>
  <si>
    <t>4 Teams</t>
  </si>
  <si>
    <t>5 Teams</t>
  </si>
  <si>
    <t>6 Teams</t>
  </si>
  <si>
    <t>7 Teams</t>
  </si>
  <si>
    <t>8 Teams</t>
  </si>
  <si>
    <t>Anzahl teilnehmende Teams:</t>
  </si>
  <si>
    <t>Team</t>
  </si>
  <si>
    <t>Verein</t>
  </si>
  <si>
    <t>Rang</t>
  </si>
  <si>
    <t>Vergleich</t>
  </si>
  <si>
    <t>Club</t>
  </si>
  <si>
    <t>Spiele</t>
  </si>
  <si>
    <t>Schlussrangliste</t>
  </si>
  <si>
    <t xml:space="preserve">Vergleich </t>
  </si>
  <si>
    <t xml:space="preserve">Rangliste </t>
  </si>
  <si>
    <t>Rangliste Tag 1</t>
  </si>
  <si>
    <t>Total Pin</t>
  </si>
  <si>
    <t>Anzahl Spiele</t>
  </si>
  <si>
    <t>Rangliste Tag 2</t>
  </si>
  <si>
    <t>Rangliste Tag 3</t>
  </si>
  <si>
    <t>Rangliste Tag 4</t>
  </si>
  <si>
    <t>Rangliste Tag 5</t>
  </si>
  <si>
    <t>Rangliste Tag 6</t>
  </si>
  <si>
    <t>Rangliste Tag 7</t>
  </si>
  <si>
    <t>02122</t>
  </si>
  <si>
    <t>02573</t>
  </si>
  <si>
    <t>Conzett</t>
  </si>
  <si>
    <t>Ylber</t>
  </si>
  <si>
    <t>02582</t>
  </si>
  <si>
    <t>Levin</t>
  </si>
  <si>
    <t>02571</t>
  </si>
  <si>
    <t>Inauen</t>
  </si>
  <si>
    <t>Amaryllis</t>
  </si>
  <si>
    <t>02572</t>
  </si>
  <si>
    <t>Jenny</t>
  </si>
  <si>
    <t>Geraldine</t>
  </si>
  <si>
    <t>Kalkman</t>
  </si>
  <si>
    <t>Iris</t>
  </si>
  <si>
    <t>Jarden</t>
  </si>
  <si>
    <t>00457</t>
  </si>
  <si>
    <t>Christian</t>
  </si>
  <si>
    <t>Torsello</t>
  </si>
  <si>
    <t>Marco</t>
  </si>
  <si>
    <t>00931</t>
  </si>
  <si>
    <t>Martin</t>
  </si>
  <si>
    <t>Tag 8</t>
  </si>
  <si>
    <t>Tag 9</t>
  </si>
  <si>
    <t>Tag 10</t>
  </si>
  <si>
    <t>Tag 11</t>
  </si>
  <si>
    <t>Tag 12</t>
  </si>
  <si>
    <t>Tag 13</t>
  </si>
  <si>
    <t>Tag 14</t>
  </si>
  <si>
    <t>Total
mit HC</t>
  </si>
  <si>
    <t>ø
mit HC</t>
  </si>
  <si>
    <t>Runden</t>
  </si>
  <si>
    <t>Index</t>
  </si>
  <si>
    <t>Spieler 1</t>
  </si>
  <si>
    <t>Spieler 2</t>
  </si>
  <si>
    <t>Spieler 3</t>
  </si>
  <si>
    <t>Spieler 4</t>
  </si>
  <si>
    <t>Rangliste Tag 8</t>
  </si>
  <si>
    <t>Rangliste Tag 9</t>
  </si>
  <si>
    <t>Rangliste Tag 10</t>
  </si>
  <si>
    <t>Rangliste Tag 11</t>
  </si>
  <si>
    <t>Rangliste Tag 12</t>
  </si>
  <si>
    <t>Rangliste Tag 13</t>
  </si>
  <si>
    <t>Rangliste Tag 14</t>
  </si>
  <si>
    <t>Patrick</t>
  </si>
  <si>
    <t>Zusammenfassung</t>
  </si>
  <si>
    <t>Bacchi</t>
  </si>
  <si>
    <t>Bächler</t>
  </si>
  <si>
    <t>Bilanovic</t>
  </si>
  <si>
    <t>Famà</t>
  </si>
  <si>
    <t>Fehr</t>
  </si>
  <si>
    <t>Hodzic</t>
  </si>
  <si>
    <t>Hutter</t>
  </si>
  <si>
    <t>Kalt</t>
  </si>
  <si>
    <t>Kläger</t>
  </si>
  <si>
    <t>Köppel</t>
  </si>
  <si>
    <t>Kühnis</t>
  </si>
  <si>
    <t>Schönenberger</t>
  </si>
  <si>
    <t>Seiler</t>
  </si>
  <si>
    <t>Steiner</t>
  </si>
  <si>
    <t>Tellenbach</t>
  </si>
  <si>
    <t>Unternährer</t>
  </si>
  <si>
    <t>Weber</t>
  </si>
  <si>
    <t>Flying Pins</t>
  </si>
  <si>
    <t>Tornados 1</t>
  </si>
  <si>
    <t>Tornados 2</t>
  </si>
  <si>
    <t>BVR 1</t>
  </si>
  <si>
    <t>BVR 2</t>
  </si>
  <si>
    <t>02600</t>
  </si>
  <si>
    <t>02176</t>
  </si>
  <si>
    <t>02599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</si>
</sst>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0" fillId="0" borderId="0" xfId="0" applyNumberFormat="1" applyAlignment="1">
      <alignment vertical="center"/>
    </xf>
    <xf numFmtId="0" fontId="11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7" borderId="0" xfId="0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B14" sqref="B14"/>
    </sheetView>
  </sheetViews>
  <sheetFormatPr baseColWidth="10" defaultRowHeight="15" x14ac:dyDescent="0.25"/>
  <cols>
    <col min="1" max="1" width="5.42578125" customWidth="1"/>
    <col min="3" max="4" width="20.7109375" customWidth="1"/>
  </cols>
  <sheetData>
    <row r="1" spans="1:5" x14ac:dyDescent="0.25">
      <c r="A1" s="7"/>
      <c r="B1" s="8" t="s">
        <v>5</v>
      </c>
      <c r="C1" s="9" t="s">
        <v>1</v>
      </c>
      <c r="D1" s="9" t="s">
        <v>3</v>
      </c>
      <c r="E1" s="10" t="s">
        <v>4</v>
      </c>
    </row>
    <row r="2" spans="1:5" x14ac:dyDescent="0.25">
      <c r="A2" s="7">
        <v>1</v>
      </c>
      <c r="B2" s="13" t="s">
        <v>6</v>
      </c>
      <c r="C2" s="13" t="s">
        <v>158</v>
      </c>
      <c r="D2" s="13" t="s">
        <v>7</v>
      </c>
      <c r="E2" s="55">
        <v>24</v>
      </c>
    </row>
    <row r="3" spans="1:5" x14ac:dyDescent="0.25">
      <c r="A3" s="7">
        <v>2</v>
      </c>
      <c r="B3" s="13" t="s">
        <v>113</v>
      </c>
      <c r="C3" s="13" t="s">
        <v>159</v>
      </c>
      <c r="D3" s="13" t="s">
        <v>22</v>
      </c>
      <c r="E3" s="55" t="s">
        <v>58</v>
      </c>
    </row>
    <row r="4" spans="1:5" x14ac:dyDescent="0.25">
      <c r="A4" s="7">
        <v>3</v>
      </c>
      <c r="B4" s="13" t="s">
        <v>8</v>
      </c>
      <c r="C4" s="13" t="s">
        <v>160</v>
      </c>
      <c r="D4" s="13" t="s">
        <v>9</v>
      </c>
      <c r="E4" s="55" t="s">
        <v>58</v>
      </c>
    </row>
    <row r="5" spans="1:5" x14ac:dyDescent="0.25">
      <c r="A5" s="7">
        <v>4</v>
      </c>
      <c r="B5" s="13" t="s">
        <v>114</v>
      </c>
      <c r="C5" s="13" t="s">
        <v>115</v>
      </c>
      <c r="D5" s="13" t="s">
        <v>116</v>
      </c>
      <c r="E5" s="55" t="s">
        <v>58</v>
      </c>
    </row>
    <row r="6" spans="1:5" x14ac:dyDescent="0.25">
      <c r="A6" s="7">
        <v>5</v>
      </c>
      <c r="B6" s="13" t="s">
        <v>10</v>
      </c>
      <c r="C6" s="13" t="s">
        <v>161</v>
      </c>
      <c r="D6" s="13" t="s">
        <v>11</v>
      </c>
      <c r="E6" s="55">
        <v>25</v>
      </c>
    </row>
    <row r="7" spans="1:5" x14ac:dyDescent="0.25">
      <c r="A7" s="7">
        <v>6</v>
      </c>
      <c r="B7" s="13" t="s">
        <v>12</v>
      </c>
      <c r="C7" s="13" t="s">
        <v>162</v>
      </c>
      <c r="D7" s="13" t="s">
        <v>13</v>
      </c>
      <c r="E7" s="55">
        <v>48</v>
      </c>
    </row>
    <row r="8" spans="1:5" x14ac:dyDescent="0.25">
      <c r="A8" s="7">
        <v>7</v>
      </c>
      <c r="B8" s="13" t="s">
        <v>14</v>
      </c>
      <c r="C8" s="13" t="s">
        <v>162</v>
      </c>
      <c r="D8" s="13" t="s">
        <v>156</v>
      </c>
      <c r="E8" s="55">
        <v>18</v>
      </c>
    </row>
    <row r="9" spans="1:5" x14ac:dyDescent="0.25">
      <c r="A9" s="7">
        <v>8</v>
      </c>
      <c r="B9" s="13" t="s">
        <v>117</v>
      </c>
      <c r="C9" s="13" t="s">
        <v>163</v>
      </c>
      <c r="D9" s="13" t="s">
        <v>118</v>
      </c>
      <c r="E9" s="55" t="s">
        <v>58</v>
      </c>
    </row>
    <row r="10" spans="1:5" x14ac:dyDescent="0.25">
      <c r="A10" s="7">
        <v>9</v>
      </c>
      <c r="B10" s="13" t="s">
        <v>15</v>
      </c>
      <c r="C10" s="13" t="s">
        <v>164</v>
      </c>
      <c r="D10" s="13" t="s">
        <v>16</v>
      </c>
      <c r="E10" s="55">
        <v>19</v>
      </c>
    </row>
    <row r="11" spans="1:5" x14ac:dyDescent="0.25">
      <c r="A11" s="7">
        <v>10</v>
      </c>
      <c r="B11" s="13" t="s">
        <v>119</v>
      </c>
      <c r="C11" s="13" t="s">
        <v>120</v>
      </c>
      <c r="D11" s="13" t="s">
        <v>121</v>
      </c>
      <c r="E11" s="55" t="s">
        <v>58</v>
      </c>
    </row>
    <row r="12" spans="1:5" x14ac:dyDescent="0.25">
      <c r="A12" s="7">
        <v>11</v>
      </c>
      <c r="B12" s="13" t="s">
        <v>122</v>
      </c>
      <c r="C12" s="13" t="s">
        <v>123</v>
      </c>
      <c r="D12" s="13" t="s">
        <v>124</v>
      </c>
      <c r="E12" s="55" t="s">
        <v>58</v>
      </c>
    </row>
    <row r="13" spans="1:5" x14ac:dyDescent="0.25">
      <c r="A13" s="7">
        <v>12</v>
      </c>
      <c r="B13" s="133" t="s">
        <v>182</v>
      </c>
      <c r="C13" s="13" t="s">
        <v>125</v>
      </c>
      <c r="D13" s="13" t="s">
        <v>126</v>
      </c>
      <c r="E13" s="55" t="s">
        <v>58</v>
      </c>
    </row>
    <row r="14" spans="1:5" x14ac:dyDescent="0.25">
      <c r="A14" s="7">
        <v>13</v>
      </c>
      <c r="B14" s="133" t="s">
        <v>181</v>
      </c>
      <c r="C14" s="13" t="s">
        <v>125</v>
      </c>
      <c r="D14" s="13" t="s">
        <v>127</v>
      </c>
      <c r="E14" s="55" t="s">
        <v>58</v>
      </c>
    </row>
    <row r="15" spans="1:5" x14ac:dyDescent="0.25">
      <c r="A15" s="7">
        <v>14</v>
      </c>
      <c r="B15" s="13" t="s">
        <v>17</v>
      </c>
      <c r="C15" s="13" t="s">
        <v>165</v>
      </c>
      <c r="D15" s="13" t="s">
        <v>18</v>
      </c>
      <c r="E15" s="55">
        <v>29</v>
      </c>
    </row>
    <row r="16" spans="1:5" x14ac:dyDescent="0.25">
      <c r="A16" s="7">
        <v>15</v>
      </c>
      <c r="B16" s="13" t="s">
        <v>19</v>
      </c>
      <c r="C16" s="13" t="s">
        <v>166</v>
      </c>
      <c r="D16" s="13" t="s">
        <v>20</v>
      </c>
      <c r="E16" s="55" t="s">
        <v>58</v>
      </c>
    </row>
    <row r="17" spans="1:5" x14ac:dyDescent="0.25">
      <c r="A17" s="7">
        <v>16</v>
      </c>
      <c r="B17" s="13" t="s">
        <v>128</v>
      </c>
      <c r="C17" s="13" t="s">
        <v>166</v>
      </c>
      <c r="D17" s="13" t="s">
        <v>129</v>
      </c>
      <c r="E17" s="55" t="s">
        <v>58</v>
      </c>
    </row>
    <row r="18" spans="1:5" x14ac:dyDescent="0.25">
      <c r="A18" s="7">
        <v>17</v>
      </c>
      <c r="B18" s="13" t="s">
        <v>21</v>
      </c>
      <c r="C18" s="13" t="s">
        <v>167</v>
      </c>
      <c r="D18" s="13" t="s">
        <v>22</v>
      </c>
      <c r="E18" s="55" t="s">
        <v>58</v>
      </c>
    </row>
    <row r="19" spans="1:5" x14ac:dyDescent="0.25">
      <c r="A19" s="7">
        <v>18</v>
      </c>
      <c r="B19" s="13" t="s">
        <v>23</v>
      </c>
      <c r="C19" s="13" t="s">
        <v>167</v>
      </c>
      <c r="D19" s="13" t="s">
        <v>24</v>
      </c>
      <c r="E19" s="55" t="s">
        <v>58</v>
      </c>
    </row>
    <row r="20" spans="1:5" x14ac:dyDescent="0.25">
      <c r="A20" s="7">
        <v>19</v>
      </c>
      <c r="B20" s="13" t="s">
        <v>25</v>
      </c>
      <c r="C20" s="13" t="s">
        <v>168</v>
      </c>
      <c r="D20" s="13" t="s">
        <v>26</v>
      </c>
      <c r="E20" s="55" t="s">
        <v>58</v>
      </c>
    </row>
    <row r="21" spans="1:5" x14ac:dyDescent="0.25">
      <c r="A21" s="7">
        <v>20</v>
      </c>
      <c r="B21" s="13" t="s">
        <v>27</v>
      </c>
      <c r="C21" s="13" t="s">
        <v>28</v>
      </c>
      <c r="D21" s="13" t="s">
        <v>29</v>
      </c>
      <c r="E21" s="55" t="s">
        <v>58</v>
      </c>
    </row>
    <row r="22" spans="1:5" x14ac:dyDescent="0.25">
      <c r="A22" s="7">
        <v>21</v>
      </c>
      <c r="B22" s="13" t="s">
        <v>30</v>
      </c>
      <c r="C22" s="13" t="s">
        <v>169</v>
      </c>
      <c r="D22" s="13" t="s">
        <v>31</v>
      </c>
      <c r="E22" s="55" t="s">
        <v>58</v>
      </c>
    </row>
    <row r="23" spans="1:5" x14ac:dyDescent="0.25">
      <c r="A23" s="7">
        <v>22</v>
      </c>
      <c r="B23" s="13" t="s">
        <v>32</v>
      </c>
      <c r="C23" s="13" t="s">
        <v>170</v>
      </c>
      <c r="D23" s="13" t="s">
        <v>33</v>
      </c>
      <c r="E23" s="55">
        <v>20</v>
      </c>
    </row>
    <row r="24" spans="1:5" x14ac:dyDescent="0.25">
      <c r="A24" s="7">
        <v>23</v>
      </c>
      <c r="B24" s="13" t="s">
        <v>34</v>
      </c>
      <c r="C24" s="13" t="s">
        <v>35</v>
      </c>
      <c r="D24" s="13" t="s">
        <v>36</v>
      </c>
      <c r="E24" s="55" t="s">
        <v>58</v>
      </c>
    </row>
    <row r="25" spans="1:5" x14ac:dyDescent="0.25">
      <c r="A25" s="7">
        <v>24</v>
      </c>
      <c r="B25" s="13" t="s">
        <v>40</v>
      </c>
      <c r="C25" s="13" t="s">
        <v>38</v>
      </c>
      <c r="D25" s="13" t="s">
        <v>20</v>
      </c>
      <c r="E25" s="55">
        <v>26</v>
      </c>
    </row>
    <row r="26" spans="1:5" x14ac:dyDescent="0.25">
      <c r="A26" s="7">
        <v>25</v>
      </c>
      <c r="B26" s="13" t="s">
        <v>37</v>
      </c>
      <c r="C26" s="13" t="s">
        <v>38</v>
      </c>
      <c r="D26" s="13" t="s">
        <v>39</v>
      </c>
      <c r="E26" s="55" t="s">
        <v>58</v>
      </c>
    </row>
    <row r="27" spans="1:5" x14ac:dyDescent="0.25">
      <c r="A27" s="7">
        <v>26</v>
      </c>
      <c r="B27" s="13" t="s">
        <v>41</v>
      </c>
      <c r="C27" s="13" t="s">
        <v>42</v>
      </c>
      <c r="D27" s="13" t="s">
        <v>43</v>
      </c>
      <c r="E27" s="55" t="s">
        <v>58</v>
      </c>
    </row>
    <row r="28" spans="1:5" x14ac:dyDescent="0.25">
      <c r="A28" s="7">
        <v>27</v>
      </c>
      <c r="B28" s="13" t="s">
        <v>44</v>
      </c>
      <c r="C28" s="13" t="s">
        <v>171</v>
      </c>
      <c r="D28" s="13" t="s">
        <v>45</v>
      </c>
      <c r="E28" s="55">
        <v>22</v>
      </c>
    </row>
    <row r="29" spans="1:5" x14ac:dyDescent="0.25">
      <c r="A29" s="7">
        <v>28</v>
      </c>
      <c r="B29" s="13" t="s">
        <v>46</v>
      </c>
      <c r="C29" s="13" t="s">
        <v>172</v>
      </c>
      <c r="D29" s="13" t="s">
        <v>47</v>
      </c>
      <c r="E29" s="55">
        <v>35</v>
      </c>
    </row>
    <row r="30" spans="1:5" x14ac:dyDescent="0.25">
      <c r="A30" s="7">
        <v>29</v>
      </c>
      <c r="B30" s="133" t="s">
        <v>180</v>
      </c>
      <c r="C30" s="13" t="s">
        <v>130</v>
      </c>
      <c r="D30" s="13" t="s">
        <v>131</v>
      </c>
      <c r="E30" s="55" t="s">
        <v>58</v>
      </c>
    </row>
    <row r="31" spans="1:5" x14ac:dyDescent="0.25">
      <c r="A31" s="7">
        <v>30</v>
      </c>
      <c r="B31" s="13" t="s">
        <v>48</v>
      </c>
      <c r="C31" s="13" t="s">
        <v>173</v>
      </c>
      <c r="D31" s="13" t="s">
        <v>49</v>
      </c>
      <c r="E31" s="55">
        <v>24</v>
      </c>
    </row>
    <row r="32" spans="1:5" x14ac:dyDescent="0.25">
      <c r="A32" s="7">
        <v>31</v>
      </c>
      <c r="B32" s="13" t="s">
        <v>50</v>
      </c>
      <c r="C32" s="13" t="s">
        <v>174</v>
      </c>
      <c r="D32" s="13" t="s">
        <v>51</v>
      </c>
      <c r="E32" s="55" t="s">
        <v>58</v>
      </c>
    </row>
    <row r="33" spans="1:5" x14ac:dyDescent="0.25">
      <c r="A33" s="7">
        <v>32</v>
      </c>
      <c r="B33" s="13" t="s">
        <v>52</v>
      </c>
      <c r="C33" s="13" t="s">
        <v>53</v>
      </c>
      <c r="D33" s="13" t="s">
        <v>54</v>
      </c>
      <c r="E33" s="55" t="s">
        <v>58</v>
      </c>
    </row>
    <row r="34" spans="1:5" x14ac:dyDescent="0.25">
      <c r="A34" s="7">
        <v>33</v>
      </c>
      <c r="B34" s="13" t="s">
        <v>132</v>
      </c>
      <c r="C34" s="13" t="s">
        <v>56</v>
      </c>
      <c r="D34" s="13" t="s">
        <v>133</v>
      </c>
      <c r="E34" s="55" t="s">
        <v>58</v>
      </c>
    </row>
    <row r="35" spans="1:5" x14ac:dyDescent="0.25">
      <c r="A35" s="7">
        <v>34</v>
      </c>
      <c r="B35" s="13" t="s">
        <v>55</v>
      </c>
      <c r="C35" s="13" t="s">
        <v>56</v>
      </c>
      <c r="D35" s="13" t="s">
        <v>57</v>
      </c>
      <c r="E35" s="55" t="s">
        <v>58</v>
      </c>
    </row>
  </sheetData>
  <sortState ref="B2:F28">
    <sortCondition ref="C2:C28"/>
  </sortState>
  <customSheetViews>
    <customSheetView guid="{7603320A-D9DD-42C4-AEF2-A3CC8B1951AB}">
      <selection activeCell="H13" sqref="H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Einteilung!T125</f>
        <v>Unternährer</v>
      </c>
      <c r="C2" s="40" t="str">
        <f>Einteilung!U125</f>
        <v>Peter</v>
      </c>
      <c r="D2" s="40">
        <f>Einteilung!V125</f>
        <v>24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IF(L2="","",IF(D2="kein",'HC-Berechnung'!M42,IF(D2&gt;=0,D2)))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Einteilung!H169</f>
        <v>Tornados 1</v>
      </c>
      <c r="B3" s="40" t="str">
        <f>Einteilung!T126</f>
        <v>Seiler</v>
      </c>
      <c r="C3" s="40" t="str">
        <f>Einteilung!U126</f>
        <v>Franz</v>
      </c>
      <c r="D3" s="40">
        <f>Einteilung!V126</f>
        <v>20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IF(L3="","",IF(D3="kein",'HC-Berechnung'!M43,IF(D3&gt;=0,D3)))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Einteilung!T127</f>
        <v>Hutter</v>
      </c>
      <c r="C4" s="40" t="str">
        <f>Einteilung!U127</f>
        <v>Marcel</v>
      </c>
      <c r="D4" s="40">
        <f>Einteilung!V127</f>
        <v>19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IF(L4="","",IF(D4="kein",'HC-Berechnung'!M44,IF(D4&gt;=0,D4)))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Einteilung!T128</f>
        <v/>
      </c>
      <c r="C5" s="40" t="str">
        <f>Einteilung!U128</f>
        <v/>
      </c>
      <c r="D5" s="40" t="str">
        <f>Einteilung!V128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IF(L5="","",IF(D5="kein",'HC-Berechnung'!M45,IF(D5&gt;=0,D5)))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 t="shared" ref="F6:K6" si="5"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si="5"/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Einteilung!T129</f>
        <v>Schönenberger</v>
      </c>
      <c r="C11" s="40" t="str">
        <f>Einteilung!U129</f>
        <v>Myrta</v>
      </c>
      <c r="D11" s="40" t="str">
        <f>Einteilung!V129</f>
        <v>kein</v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IF(L11="","",IF(D11="kein",'HC-Berechnung'!M46,IF(D11&gt;=0,D11)))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Einteilung!H170</f>
        <v>Tornados 2</v>
      </c>
      <c r="B12" s="40" t="str">
        <f>Einteilung!T130</f>
        <v>Zeberli</v>
      </c>
      <c r="C12" s="40" t="str">
        <f>Einteilung!U130</f>
        <v>Jacqueline</v>
      </c>
      <c r="D12" s="40" t="str">
        <f>Einteilung!V130</f>
        <v>kein</v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IF(L12="","",IF(D12="kein",'HC-Berechnung'!M47,IF(D12&gt;=0,D12)))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Einteilung!T131</f>
        <v>Kalt</v>
      </c>
      <c r="C13" s="40" t="str">
        <f>Einteilung!U131</f>
        <v>Angela</v>
      </c>
      <c r="D13" s="40">
        <f>Einteilung!V131</f>
        <v>29</v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IF(L13="","",IF(D13="kein",'HC-Berechnung'!M48,IF(D13&gt;=0,D13)))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Einteilung!T132</f>
        <v>Bächler</v>
      </c>
      <c r="C14" s="40" t="str">
        <f>Einteilung!U132</f>
        <v>Sandro</v>
      </c>
      <c r="D14" s="40" t="str">
        <f>Einteilung!V132</f>
        <v>kein</v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IF(L14="","",IF(D14="kein",'HC-Berechnung'!M49,IF(D14&gt;=0,D14)))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Einteilung!T133</f>
        <v>Tellenbach</v>
      </c>
      <c r="C20" s="40" t="str">
        <f>Einteilung!U133</f>
        <v>Hansruedi</v>
      </c>
      <c r="D20" s="40">
        <f>Einteilung!V133</f>
        <v>35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IF(L20="","",IF(D20="kein",'HC-Berechnung'!M50,IF(D20&gt;=0,D20)))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Einteilung!H171</f>
        <v>Flying Pins</v>
      </c>
      <c r="B21" s="40" t="str">
        <f>Einteilung!T134</f>
        <v>Fehr</v>
      </c>
      <c r="C21" s="40" t="str">
        <f>Einteilung!U134</f>
        <v>Markus</v>
      </c>
      <c r="D21" s="40">
        <f>Einteilung!V134</f>
        <v>48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IF(L21="","",IF(D21="kein",'HC-Berechnung'!M51,IF(D21&gt;=0,D21)))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Einteilung!T135</f>
        <v>Schäpper</v>
      </c>
      <c r="C22" s="40" t="str">
        <f>Einteilung!U135</f>
        <v>Benjamin</v>
      </c>
      <c r="D22" s="40" t="str">
        <f>Einteilung!V135</f>
        <v>kein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IF(L22="","",IF(D22="kein",'HC-Berechnung'!M52,IF(D22&gt;=0,D22)))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Einteilung!T136</f>
        <v>Hodzic</v>
      </c>
      <c r="C23" s="40" t="str">
        <f>Einteilung!U136</f>
        <v>Levin</v>
      </c>
      <c r="D23" s="40" t="str">
        <f>Einteilung!V136</f>
        <v>kein</v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IF(L23="","",IF(D23="kein",'HC-Berechnung'!M53,IF(D23&gt;=0,D23)))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Einteilung!T137</f>
        <v>Fehr</v>
      </c>
      <c r="C29" s="40" t="str">
        <f>Einteilung!U137</f>
        <v>Patrick</v>
      </c>
      <c r="D29" s="40">
        <f>Einteilung!V137</f>
        <v>18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IF(L29="","",IF(D29="kein",'HC-Berechnung'!M54,IF(D29&gt;=0,D29)))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Einteilung!H172</f>
        <v>BVR 1</v>
      </c>
      <c r="B30" s="40" t="str">
        <f>Einteilung!T138</f>
        <v>Bacchi</v>
      </c>
      <c r="C30" s="40" t="str">
        <f>Einteilung!U138</f>
        <v>Pascal</v>
      </c>
      <c r="D30" s="40">
        <f>Einteilung!V138</f>
        <v>24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>IF(N30=0,"",L30/N30)</f>
        <v/>
      </c>
      <c r="N30" s="81">
        <f t="shared" ref="N30:N32" si="25">COUNTIF(F30:K30,"&gt;0")</f>
        <v>0</v>
      </c>
      <c r="O30" s="81" t="str">
        <f>IF(L30="","",IF(D30="kein",'HC-Berechnung'!M55,IF(D30&gt;=0,D30)))</f>
        <v/>
      </c>
      <c r="P30" s="81" t="str">
        <f t="shared" ref="P30:P32" si="26">IF(L30="","",L30+(N30*O30))</f>
        <v/>
      </c>
      <c r="Q30" s="105" t="str">
        <f t="shared" ref="Q30:Q32" si="27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Einteilung!T139</f>
        <v>Simeaner</v>
      </c>
      <c r="C31" s="40" t="str">
        <f>Einteilung!U139</f>
        <v>Andreas</v>
      </c>
      <c r="D31" s="40">
        <f>Einteilung!V139</f>
        <v>26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ref="M31:M32" si="28">IF(N31=0,"",L31/N31)</f>
        <v/>
      </c>
      <c r="N31" s="81">
        <f t="shared" si="25"/>
        <v>0</v>
      </c>
      <c r="O31" s="81" t="str">
        <f>IF(L31="","",IF(D31="kein",'HC-Berechnung'!M56,IF(D31&gt;=0,D31)))</f>
        <v/>
      </c>
      <c r="P31" s="81" t="str">
        <f t="shared" si="26"/>
        <v/>
      </c>
      <c r="Q31" s="105" t="str">
        <f t="shared" si="27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Einteilung!T140</f>
        <v/>
      </c>
      <c r="C32" s="40" t="str">
        <f>Einteilung!U140</f>
        <v/>
      </c>
      <c r="D32" s="40" t="str">
        <f>Einteilung!V140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8"/>
        <v/>
      </c>
      <c r="N32" s="81">
        <f t="shared" si="25"/>
        <v>0</v>
      </c>
      <c r="O32" s="81" t="str">
        <f>IF(L32="","",IF(D32="kein",'HC-Berechnung'!M57,IF(D32&gt;=0,D32)))</f>
        <v/>
      </c>
      <c r="P32" s="81" t="str">
        <f t="shared" si="26"/>
        <v/>
      </c>
      <c r="Q32" s="105" t="str">
        <f t="shared" si="27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Einteilung!T141</f>
        <v>Sieber</v>
      </c>
      <c r="C38" s="40" t="str">
        <f>Einteilung!U141</f>
        <v>Heini</v>
      </c>
      <c r="D38" s="40" t="str">
        <f>Einteilung!V141</f>
        <v>kein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IF(L38="","",IF(D38="kein",'HC-Berechnung'!M58,IF(D38&gt;=0,D38)))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Einteilung!H173</f>
        <v>BVR 2</v>
      </c>
      <c r="B39" s="40" t="str">
        <f>Einteilung!T142</f>
        <v>Kalkman</v>
      </c>
      <c r="C39" s="40" t="str">
        <f>Einteilung!U142</f>
        <v>Iris</v>
      </c>
      <c r="D39" s="40" t="str">
        <f>Einteilung!V142</f>
        <v>kein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IF(L39="","",IF(D39="kein",'HC-Berechnung'!M59,IF(D39&gt;=0,D39)))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Einteilung!T143</f>
        <v>Kalkman</v>
      </c>
      <c r="C40" s="40" t="str">
        <f>Einteilung!U143</f>
        <v>Jarden</v>
      </c>
      <c r="D40" s="40" t="str">
        <f>Einteilung!V143</f>
        <v>kein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IF(L40="","",IF(D40="kein",'HC-Berechnung'!M60,IF(D40&gt;=0,D40)))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Einteilung!T144</f>
        <v>Torsello</v>
      </c>
      <c r="C41" s="40" t="str">
        <f>Einteilung!U144</f>
        <v>Marco</v>
      </c>
      <c r="D41" s="40" t="str">
        <f>Einteilung!V144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IF(L41="","",IF(D41="kein",'HC-Berechnung'!M61,IF(D41&gt;=0,D41)))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Einteilung!T145</f>
        <v/>
      </c>
      <c r="C47" s="40" t="str">
        <f>Einteilung!U145</f>
        <v/>
      </c>
      <c r="D47" s="40" t="str">
        <f>Einteilung!V145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IF(L47="","",IF(D47="kein",'HC-Berechnung'!M62,IF(D47&gt;=0,D47)))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Einteilung!H174</f>
        <v/>
      </c>
      <c r="B48" s="40" t="str">
        <f>Einteilung!T146</f>
        <v/>
      </c>
      <c r="C48" s="40" t="str">
        <f>Einteilung!U146</f>
        <v/>
      </c>
      <c r="D48" s="40" t="str">
        <f>Einteilung!V146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IF(L48="","",IF(D48="kein",'HC-Berechnung'!M63,IF(D48&gt;=0,D48)))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Einteilung!T147</f>
        <v/>
      </c>
      <c r="C49" s="40" t="str">
        <f>Einteilung!U147</f>
        <v/>
      </c>
      <c r="D49" s="40" t="str">
        <f>Einteilung!V147</f>
        <v/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IF(L49="","",IF(D49="kein",'HC-Berechnung'!M64,IF(D49&gt;=0,D49)))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Einteilung!T148</f>
        <v/>
      </c>
      <c r="C50" s="40" t="str">
        <f>Einteilung!U148</f>
        <v/>
      </c>
      <c r="D50" s="40" t="str">
        <f>Einteilung!V148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IF(L50="","",IF(D50="kein",'HC-Berechnung'!M65,IF(D50&gt;=0,D50)))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Einteilung!T149</f>
        <v/>
      </c>
      <c r="C56" s="40" t="str">
        <f>Einteilung!U149</f>
        <v/>
      </c>
      <c r="D56" s="40" t="str">
        <f>Einteilung!V149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IF(L56="","",IF(D56="kein",'HC-Berechnung'!M66,IF(D56&gt;=0,D56)))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Einteilung!H175</f>
        <v/>
      </c>
      <c r="B57" s="40" t="str">
        <f>Einteilung!T150</f>
        <v/>
      </c>
      <c r="C57" s="40" t="str">
        <f>Einteilung!U150</f>
        <v/>
      </c>
      <c r="D57" s="40" t="str">
        <f>Einteilung!V150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IF(L57="","",IF(D57="kein",'HC-Berechnung'!M67,IF(D57&gt;=0,D57)))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Einteilung!T151</f>
        <v/>
      </c>
      <c r="C58" s="40" t="str">
        <f>Einteilung!U151</f>
        <v/>
      </c>
      <c r="D58" s="40" t="str">
        <f>Einteilung!V151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IF(L58="","",IF(D58="kein",'HC-Berechnung'!M68,IF(D58&gt;=0,D58)))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Einteilung!T152</f>
        <v/>
      </c>
      <c r="C59" s="40" t="str">
        <f>Einteilung!U152</f>
        <v/>
      </c>
      <c r="D59" s="40" t="str">
        <f>Einteilung!V152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IF(L59="","",IF(D59="kein",'HC-Berechnung'!M69,IF(D59&gt;=0,D59)))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Einteilung!T153</f>
        <v/>
      </c>
      <c r="C65" s="40" t="str">
        <f>Einteilung!U153</f>
        <v/>
      </c>
      <c r="D65" s="40" t="str">
        <f>Einteilung!V153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IF(L65="","",IF(D65="kein",'HC-Berechnung'!M70,IF(D65&gt;=0,D65)))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Einteilung!H176</f>
        <v/>
      </c>
      <c r="B66" s="40" t="str">
        <f>Einteilung!T154</f>
        <v/>
      </c>
      <c r="C66" s="40" t="str">
        <f>Einteilung!U154</f>
        <v/>
      </c>
      <c r="D66" s="40" t="str">
        <f>Einteilung!V154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IF(L66="","",IF(D66="kein",'HC-Berechnung'!M71,IF(D66&gt;=0,D66)))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Einteilung!T155</f>
        <v/>
      </c>
      <c r="C67" s="40" t="str">
        <f>Einteilung!U155</f>
        <v/>
      </c>
      <c r="D67" s="40" t="str">
        <f>Einteilung!V155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IF(L67="","",IF(D67="kein",'HC-Berechnung'!M72,IF(D67&gt;=0,D67)))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Einteilung!T156</f>
        <v/>
      </c>
      <c r="C68" s="40" t="str">
        <f>Einteilung!U156</f>
        <v/>
      </c>
      <c r="D68" s="40" t="str">
        <f>Einteilung!V156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IF(L68="","",IF(D68="kein",'HC-Berechnung'!M73,IF(D68&gt;=0,D68)))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Einteilung!W125</f>
        <v>Sieber</v>
      </c>
      <c r="C2" s="40" t="str">
        <f>Einteilung!X125</f>
        <v>Heini</v>
      </c>
      <c r="D2" s="40" t="str">
        <f>Einteilung!Y125</f>
        <v>kein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IF(L2="","",IF(D2="kein",'HC-Berechnung'!T42,IF(D2&gt;=0,D2)))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Einteilung!I169</f>
        <v>BVR 2</v>
      </c>
      <c r="B3" s="40" t="str">
        <f>Einteilung!W126</f>
        <v>Kalkman</v>
      </c>
      <c r="C3" s="40" t="str">
        <f>Einteilung!X126</f>
        <v>Iris</v>
      </c>
      <c r="D3" s="40" t="str">
        <f>Einteilung!Y126</f>
        <v>kein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IF(L3="","",IF(D3="kein",'HC-Berechnung'!T43,IF(D3&gt;=0,D3)))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Einteilung!W127</f>
        <v>Kalkman</v>
      </c>
      <c r="C4" s="40" t="str">
        <f>Einteilung!X127</f>
        <v>Jarden</v>
      </c>
      <c r="D4" s="40" t="str">
        <f>Einteilung!Y127</f>
        <v>kein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IF(L4="","",IF(D4="kein",'HC-Berechnung'!T44,IF(D4&gt;=0,D4)))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Einteilung!W128</f>
        <v>Torsello</v>
      </c>
      <c r="C5" s="40" t="str">
        <f>Einteilung!X128</f>
        <v>Marco</v>
      </c>
      <c r="D5" s="40" t="str">
        <f>Einteilung!Y128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IF(L5="","",IF(D5="kein",'HC-Berechnung'!T45,IF(D5&gt;=0,D5)))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 t="shared" ref="F8:K8" si="7">COUNTIF(F2:F5,"&gt;0")</f>
        <v>0</v>
      </c>
      <c r="G8" s="126">
        <f t="shared" si="7"/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Einteilung!W129</f>
        <v>Fehr</v>
      </c>
      <c r="C11" s="40" t="str">
        <f>Einteilung!X129</f>
        <v>Patrick</v>
      </c>
      <c r="D11" s="40">
        <f>Einteilung!Y129</f>
        <v>18</v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IF(L11="","",IF(D11="kein",'HC-Berechnung'!T46,IF(D11&gt;=0,D11)))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Einteilung!I170</f>
        <v>BVR 1</v>
      </c>
      <c r="B12" s="40" t="str">
        <f>Einteilung!W130</f>
        <v>Bacchi</v>
      </c>
      <c r="C12" s="40" t="str">
        <f>Einteilung!X130</f>
        <v>Pascal</v>
      </c>
      <c r="D12" s="40">
        <f>Einteilung!Y130</f>
        <v>24</v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IF(L12="","",IF(D12="kein",'HC-Berechnung'!T47,IF(D12&gt;=0,D12)))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Einteilung!W131</f>
        <v>Simeaner</v>
      </c>
      <c r="C13" s="40" t="str">
        <f>Einteilung!X131</f>
        <v>Andreas</v>
      </c>
      <c r="D13" s="40">
        <f>Einteilung!Y131</f>
        <v>26</v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IF(L13="","",IF(D13="kein",'HC-Berechnung'!T48,IF(D13&gt;=0,D13)))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Einteilung!W132</f>
        <v/>
      </c>
      <c r="C14" s="40" t="str">
        <f>Einteilung!X132</f>
        <v/>
      </c>
      <c r="D14" s="40" t="str">
        <f>Einteilung!Y132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IF(L14="","",IF(D14="kein",'HC-Berechnung'!T49,IF(D14&gt;=0,D14)))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Einteilung!W133</f>
        <v>Unternährer</v>
      </c>
      <c r="C20" s="40" t="str">
        <f>Einteilung!X133</f>
        <v>Peter</v>
      </c>
      <c r="D20" s="40">
        <f>Einteilung!Y133</f>
        <v>24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IF(L20="","",IF(D20="kein",'HC-Berechnung'!T50,IF(D20&gt;=0,D20)))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Einteilung!I171</f>
        <v>Tornados 1</v>
      </c>
      <c r="B21" s="40" t="str">
        <f>Einteilung!W134</f>
        <v>Seiler</v>
      </c>
      <c r="C21" s="40" t="str">
        <f>Einteilung!X134</f>
        <v>Franz</v>
      </c>
      <c r="D21" s="40">
        <f>Einteilung!Y134</f>
        <v>20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IF(L21="","",IF(D21="kein",'HC-Berechnung'!T51,IF(D21&gt;=0,D21)))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Einteilung!W135</f>
        <v>Hutter</v>
      </c>
      <c r="C22" s="40" t="str">
        <f>Einteilung!X135</f>
        <v>Marcel</v>
      </c>
      <c r="D22" s="40">
        <f>Einteilung!Y135</f>
        <v>19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IF(L22="","",IF(D22="kein",'HC-Berechnung'!T52,IF(D22&gt;=0,D22)))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Einteilung!W136</f>
        <v/>
      </c>
      <c r="C23" s="40" t="str">
        <f>Einteilung!X136</f>
        <v/>
      </c>
      <c r="D23" s="40" t="str">
        <f>Einteilung!Y136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IF(L23="","",IF(D23="kein",'HC-Berechnung'!T53,IF(D23&gt;=0,D23)))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Einteilung!W137</f>
        <v/>
      </c>
      <c r="C29" s="40" t="str">
        <f>Einteilung!X137</f>
        <v/>
      </c>
      <c r="D29" s="40" t="str">
        <f>Einteilung!Y137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IF(L29="","",IF(D29="kein",'HC-Berechnung'!T54,IF(D29&gt;=0,D29)))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Einteilung!I172</f>
        <v/>
      </c>
      <c r="B30" s="40" t="str">
        <f>Einteilung!W138</f>
        <v/>
      </c>
      <c r="C30" s="40" t="str">
        <f>Einteilung!X138</f>
        <v/>
      </c>
      <c r="D30" s="40" t="str">
        <f>Einteilung!Y138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IF(L30="","",IF(D30="kein",'HC-Berechnung'!T55,IF(D30&gt;=0,D30)))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Einteilung!W139</f>
        <v/>
      </c>
      <c r="C31" s="40" t="str">
        <f>Einteilung!X139</f>
        <v/>
      </c>
      <c r="D31" s="40" t="str">
        <f>Einteilung!Y139</f>
        <v/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IF(L31="","",IF(D31="kein",'HC-Berechnung'!T56,IF(D31&gt;=0,D31)))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Einteilung!W140</f>
        <v/>
      </c>
      <c r="C32" s="40" t="str">
        <f>Einteilung!X140</f>
        <v/>
      </c>
      <c r="D32" s="40" t="str">
        <f>Einteilung!Y140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IF(L32="","",IF(D32="kein",'HC-Berechnung'!T57,IF(D32&gt;=0,D32)))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Q35" s="127"/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Einteilung!W141</f>
        <v>Tellenbach</v>
      </c>
      <c r="C38" s="40" t="str">
        <f>Einteilung!X141</f>
        <v>Hansruedi</v>
      </c>
      <c r="D38" s="40">
        <f>Einteilung!Y141</f>
        <v>35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IF(L38="","",IF(D38="kein",'HC-Berechnung'!T58,IF(D38&gt;=0,D38)))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Einteilung!I173</f>
        <v>Flying Pins</v>
      </c>
      <c r="B39" s="40" t="str">
        <f>Einteilung!W142</f>
        <v>Fehr</v>
      </c>
      <c r="C39" s="40" t="str">
        <f>Einteilung!X142</f>
        <v>Markus</v>
      </c>
      <c r="D39" s="40">
        <f>Einteilung!Y142</f>
        <v>48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IF(L39="","",IF(D39="kein",'HC-Berechnung'!T59,IF(D39&gt;=0,D39)))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Einteilung!W143</f>
        <v>Schäpper</v>
      </c>
      <c r="C40" s="40" t="str">
        <f>Einteilung!X143</f>
        <v>Benjamin</v>
      </c>
      <c r="D40" s="40" t="str">
        <f>Einteilung!Y143</f>
        <v>kein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IF(L40="","",IF(D40="kein",'HC-Berechnung'!T60,IF(D40&gt;=0,D40)))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Einteilung!W144</f>
        <v>Hodzic</v>
      </c>
      <c r="C41" s="40" t="str">
        <f>Einteilung!X144</f>
        <v>Levin</v>
      </c>
      <c r="D41" s="40" t="str">
        <f>Einteilung!Y144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IF(L41="","",IF(D41="kein",'HC-Berechnung'!T61,IF(D41&gt;=0,D41)))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Einteilung!W145</f>
        <v>Schönenberger</v>
      </c>
      <c r="C47" s="40" t="str">
        <f>Einteilung!X145</f>
        <v>Myrta</v>
      </c>
      <c r="D47" s="40" t="str">
        <f>Einteilung!Y145</f>
        <v>kein</v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IF(L47="","",IF(D47="kein",'HC-Berechnung'!T62,IF(D47&gt;=0,D47)))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Einteilung!I174</f>
        <v>Tornados 2</v>
      </c>
      <c r="B48" s="40" t="str">
        <f>Einteilung!W146</f>
        <v>Zeberli</v>
      </c>
      <c r="C48" s="40" t="str">
        <f>Einteilung!X146</f>
        <v>Jacqueline</v>
      </c>
      <c r="D48" s="40" t="str">
        <f>Einteilung!Y146</f>
        <v>kein</v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IF(L48="","",IF(D48="kein",'HC-Berechnung'!T63,IF(D48&gt;=0,D48)))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Einteilung!W147</f>
        <v>Kalt</v>
      </c>
      <c r="C49" s="40" t="str">
        <f>Einteilung!X147</f>
        <v>Angela</v>
      </c>
      <c r="D49" s="40">
        <f>Einteilung!Y147</f>
        <v>29</v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IF(L49="","",IF(D49="kein",'HC-Berechnung'!T64,IF(D49&gt;=0,D49)))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Einteilung!W148</f>
        <v>Bächler</v>
      </c>
      <c r="C50" s="40" t="str">
        <f>Einteilung!X148</f>
        <v>Sandro</v>
      </c>
      <c r="D50" s="40" t="str">
        <f>Einteilung!Y148</f>
        <v>kein</v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IF(L50="","",IF(D50="kein",'HC-Berechnung'!T65,IF(D50&gt;=0,D50)))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Einteilung!W149</f>
        <v/>
      </c>
      <c r="C56" s="40" t="str">
        <f>Einteilung!X149</f>
        <v/>
      </c>
      <c r="D56" s="40" t="str">
        <f>Einteilung!Y149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IF(L56="","",IF(D56="kein",'HC-Berechnung'!T66,IF(D56&gt;=0,D56)))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Einteilung!I175</f>
        <v/>
      </c>
      <c r="B57" s="40" t="str">
        <f>Einteilung!W150</f>
        <v/>
      </c>
      <c r="C57" s="40" t="str">
        <f>Einteilung!X150</f>
        <v/>
      </c>
      <c r="D57" s="40" t="str">
        <f>Einteilung!Y150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IF(L57="","",IF(D57="kein",'HC-Berechnung'!T67,IF(D57&gt;=0,D57)))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Einteilung!W151</f>
        <v/>
      </c>
      <c r="C58" s="40" t="str">
        <f>Einteilung!X151</f>
        <v/>
      </c>
      <c r="D58" s="40" t="str">
        <f>Einteilung!Y151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IF(L58="","",IF(D58="kein",'HC-Berechnung'!T68,IF(D58&gt;=0,D58)))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Einteilung!W152</f>
        <v/>
      </c>
      <c r="C59" s="40" t="str">
        <f>Einteilung!X152</f>
        <v/>
      </c>
      <c r="D59" s="40" t="str">
        <f>Einteilung!Y152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IF(L59="","",IF(D59="kein",'HC-Berechnung'!T69,IF(D59&gt;=0,D59)))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Einteilung!W153</f>
        <v/>
      </c>
      <c r="C65" s="40" t="str">
        <f>Einteilung!X153</f>
        <v/>
      </c>
      <c r="D65" s="40" t="str">
        <f>Einteilung!Y153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IF(L65="","",IF(D65="kein",'HC-Berechnung'!T70,IF(D65&gt;=0,D65)))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Einteilung!I176</f>
        <v/>
      </c>
      <c r="B66" s="40" t="str">
        <f>Einteilung!W154</f>
        <v/>
      </c>
      <c r="C66" s="40" t="str">
        <f>Einteilung!X154</f>
        <v/>
      </c>
      <c r="D66" s="40" t="str">
        <f>Einteilung!Y154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IF(L66="","",IF(D66="kein",'HC-Berechnung'!T71,IF(D66&gt;=0,D66)))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Einteilung!W155</f>
        <v/>
      </c>
      <c r="C67" s="40" t="str">
        <f>Einteilung!X155</f>
        <v/>
      </c>
      <c r="D67" s="40" t="str">
        <f>Einteilung!Y155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IF(L67="","",IF(D67="kein",'HC-Berechnung'!T72,IF(D67&gt;=0,D67)))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Einteilung!W156</f>
        <v/>
      </c>
      <c r="C68" s="40" t="str">
        <f>Einteilung!X156</f>
        <v/>
      </c>
      <c r="D68" s="40" t="str">
        <f>Einteilung!Y156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IF(L68="","",IF(D68="kein",'HC-Berechnung'!T73,IF(D68&gt;=0,D68)))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Einteilung!Z125</f>
        <v>Tellenbach</v>
      </c>
      <c r="C2" s="40" t="str">
        <f>Einteilung!AA125</f>
        <v>Hansruedi</v>
      </c>
      <c r="D2" s="40">
        <f>Einteilung!AB125</f>
        <v>35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IF(L2="","",IF(D2="kein",'HC-Berechnung'!AA42,IF(D2&gt;=0,D2)))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Einteilung!J169</f>
        <v>Flying Pins</v>
      </c>
      <c r="B3" s="40" t="str">
        <f>Einteilung!Z126</f>
        <v>Fehr</v>
      </c>
      <c r="C3" s="40" t="str">
        <f>Einteilung!AA126</f>
        <v>Markus</v>
      </c>
      <c r="D3" s="40">
        <f>Einteilung!AB126</f>
        <v>48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IF(L3="","",IF(D3="kein",'HC-Berechnung'!AA43,IF(D3&gt;=0,D3)))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Einteilung!Z127</f>
        <v>Schäpper</v>
      </c>
      <c r="C4" s="40" t="str">
        <f>Einteilung!AA127</f>
        <v>Benjamin</v>
      </c>
      <c r="D4" s="40" t="str">
        <f>Einteilung!AB127</f>
        <v>kein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IF(L4="","",IF(D4="kein",'HC-Berechnung'!AA44,IF(D4&gt;=0,D4)))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Einteilung!Z128</f>
        <v>Hodzic</v>
      </c>
      <c r="C5" s="40" t="str">
        <f>Einteilung!AA128</f>
        <v>Levin</v>
      </c>
      <c r="D5" s="40" t="str">
        <f>Einteilung!AB128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IF(L5="","",IF(D5="kein",'HC-Berechnung'!AA45,IF(D5&gt;=0,D5)))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Einteilung!Z129</f>
        <v>Unternährer</v>
      </c>
      <c r="C11" s="40" t="str">
        <f>Einteilung!AA129</f>
        <v>Peter</v>
      </c>
      <c r="D11" s="40">
        <f>Einteilung!AB129</f>
        <v>24</v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IF(L11="","",IF(D11="kein",'HC-Berechnung'!AA46,IF(D11&gt;=0,D11)))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Einteilung!J170</f>
        <v>Tornados 1</v>
      </c>
      <c r="B12" s="40" t="str">
        <f>Einteilung!Z130</f>
        <v>Seiler</v>
      </c>
      <c r="C12" s="40" t="str">
        <f>Einteilung!AA130</f>
        <v>Franz</v>
      </c>
      <c r="D12" s="40">
        <f>Einteilung!AB130</f>
        <v>20</v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IF(L12="","",IF(D12="kein",'HC-Berechnung'!AA47,IF(D12&gt;=0,D12)))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Einteilung!Z131</f>
        <v>Hutter</v>
      </c>
      <c r="C13" s="40" t="str">
        <f>Einteilung!AA131</f>
        <v>Marcel</v>
      </c>
      <c r="D13" s="40">
        <f>Einteilung!AB131</f>
        <v>19</v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IF(L13="","",IF(D13="kein",'HC-Berechnung'!AA48,IF(D13&gt;=0,D13)))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Einteilung!Z132</f>
        <v/>
      </c>
      <c r="C14" s="40" t="str">
        <f>Einteilung!AA132</f>
        <v/>
      </c>
      <c r="D14" s="40" t="str">
        <f>Einteilung!AB132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IF(L14="","",IF(D14="kein",'HC-Berechnung'!AA49,IF(D14&gt;=0,D14)))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Einteilung!Z133</f>
        <v>Schönenberger</v>
      </c>
      <c r="C20" s="40" t="str">
        <f>Einteilung!AA133</f>
        <v>Myrta</v>
      </c>
      <c r="D20" s="40" t="str">
        <f>Einteilung!AB133</f>
        <v>kein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IF(L20="","",IF(D20="kein",'HC-Berechnung'!AA50,IF(D20&gt;=0,D20)))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Einteilung!J171</f>
        <v>Tornados 2</v>
      </c>
      <c r="B21" s="40" t="str">
        <f>Einteilung!Z134</f>
        <v>Zeberli</v>
      </c>
      <c r="C21" s="40" t="str">
        <f>Einteilung!AA134</f>
        <v>Jacqueline</v>
      </c>
      <c r="D21" s="40" t="str">
        <f>Einteilung!AB134</f>
        <v>kein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IF(L21="","",IF(D21="kein",'HC-Berechnung'!AA51,IF(D21&gt;=0,D21)))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Einteilung!Z135</f>
        <v>Kalt</v>
      </c>
      <c r="C22" s="40" t="str">
        <f>Einteilung!AA135</f>
        <v>Angela</v>
      </c>
      <c r="D22" s="40">
        <f>Einteilung!AB135</f>
        <v>29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IF(L22="","",IF(D22="kein",'HC-Berechnung'!AA52,IF(D22&gt;=0,D22)))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Einteilung!Z136</f>
        <v>Bächler</v>
      </c>
      <c r="C23" s="40" t="str">
        <f>Einteilung!AA136</f>
        <v>Sandro</v>
      </c>
      <c r="D23" s="40" t="str">
        <f>Einteilung!AB136</f>
        <v>kein</v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IF(L23="","",IF(D23="kein",'HC-Berechnung'!AA53,IF(D23&gt;=0,D23)))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Einteilung!Z137</f>
        <v>Sieber</v>
      </c>
      <c r="C29" s="40" t="str">
        <f>Einteilung!AA137</f>
        <v>Heini</v>
      </c>
      <c r="D29" s="40" t="str">
        <f>Einteilung!AB137</f>
        <v>kein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IF(L29="","",IF(D29="kein",'HC-Berechnung'!AA54,IF(D29&gt;=0,D29)))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Einteilung!J172</f>
        <v>BVR 2</v>
      </c>
      <c r="B30" s="40" t="str">
        <f>Einteilung!Z138</f>
        <v>Kalkman</v>
      </c>
      <c r="C30" s="40" t="str">
        <f>Einteilung!AA138</f>
        <v>Iris</v>
      </c>
      <c r="D30" s="40" t="str">
        <f>Einteilung!AB138</f>
        <v>kein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IF(L30="","",IF(D30="kein",'HC-Berechnung'!AA55,IF(D30&gt;=0,D30)))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Einteilung!Z139</f>
        <v>Kalkman</v>
      </c>
      <c r="C31" s="40" t="str">
        <f>Einteilung!AA139</f>
        <v>Jarden</v>
      </c>
      <c r="D31" s="40" t="str">
        <f>Einteilung!AB139</f>
        <v>kein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IF(L31="","",IF(D31="kein",'HC-Berechnung'!AA56,IF(D31&gt;=0,D31)))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Einteilung!Z140</f>
        <v>Torsello</v>
      </c>
      <c r="C32" s="40" t="str">
        <f>Einteilung!AA140</f>
        <v>Marco</v>
      </c>
      <c r="D32" s="40" t="str">
        <f>Einteilung!AB140</f>
        <v>kein</v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IF(L32="","",IF(D32="kein",'HC-Berechnung'!AA57,IF(D32&gt;=0,D32)))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Einteilung!Z141</f>
        <v>Fehr</v>
      </c>
      <c r="C38" s="40" t="str">
        <f>Einteilung!AA141</f>
        <v>Patrick</v>
      </c>
      <c r="D38" s="40">
        <f>Einteilung!AB141</f>
        <v>18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IF(L38="","",IF(D38="kein",'HC-Berechnung'!AA58,IF(D38&gt;=0,D38)))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Einteilung!J173</f>
        <v>BVR 1</v>
      </c>
      <c r="B39" s="40" t="str">
        <f>Einteilung!Z142</f>
        <v>Bacchi</v>
      </c>
      <c r="C39" s="40" t="str">
        <f>Einteilung!AA142</f>
        <v>Pascal</v>
      </c>
      <c r="D39" s="40">
        <f>Einteilung!AB142</f>
        <v>24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IF(L39="","",IF(D39="kein",'HC-Berechnung'!AA59,IF(D39&gt;=0,D39)))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Einteilung!Z143</f>
        <v>Simeaner</v>
      </c>
      <c r="C40" s="40" t="str">
        <f>Einteilung!AA143</f>
        <v>Andreas</v>
      </c>
      <c r="D40" s="40">
        <f>Einteilung!AB143</f>
        <v>26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IF(L40="","",IF(D40="kein",'HC-Berechnung'!AA60,IF(D40&gt;=0,D40)))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Einteilung!Z144</f>
        <v/>
      </c>
      <c r="C41" s="40" t="str">
        <f>Einteilung!AA144</f>
        <v/>
      </c>
      <c r="D41" s="40" t="str">
        <f>Einteilung!AB144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IF(L41="","",IF(D41="kein",'HC-Berechnung'!AA61,IF(D41&gt;=0,D41)))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Einteilung!Z145</f>
        <v/>
      </c>
      <c r="C47" s="40" t="str">
        <f>Einteilung!AA145</f>
        <v/>
      </c>
      <c r="D47" s="40" t="str">
        <f>Einteilung!AB145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IF(L47="","",IF(D47="kein",'HC-Berechnung'!AA62,IF(D47&gt;=0,D47)))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Einteilung!J174</f>
        <v/>
      </c>
      <c r="B48" s="40" t="str">
        <f>Einteilung!Z146</f>
        <v/>
      </c>
      <c r="C48" s="40" t="str">
        <f>Einteilung!AA146</f>
        <v/>
      </c>
      <c r="D48" s="40" t="str">
        <f>Einteilung!AB146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IF(L48="","",IF(D48="kein",'HC-Berechnung'!AA63,IF(D48&gt;=0,D48)))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Einteilung!Z147</f>
        <v/>
      </c>
      <c r="C49" s="40" t="str">
        <f>Einteilung!AA147</f>
        <v/>
      </c>
      <c r="D49" s="40" t="str">
        <f>Einteilung!AB147</f>
        <v/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IF(L49="","",IF(D49="kein",'HC-Berechnung'!AA64,IF(D49&gt;=0,D49)))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Einteilung!Z148</f>
        <v/>
      </c>
      <c r="C50" s="40" t="str">
        <f>Einteilung!AA148</f>
        <v/>
      </c>
      <c r="D50" s="40" t="str">
        <f>Einteilung!AB148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IF(L50="","",IF(D50="kein",'HC-Berechnung'!AA65,IF(D50&gt;=0,D50)))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Einteilung!Z149</f>
        <v/>
      </c>
      <c r="C56" s="40" t="str">
        <f>Einteilung!AA149</f>
        <v/>
      </c>
      <c r="D56" s="40" t="str">
        <f>Einteilung!AB149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IF(L56="","",IF(D56="kein",'HC-Berechnung'!AA66,IF(D56&gt;=0,D56)))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Einteilung!J175</f>
        <v/>
      </c>
      <c r="B57" s="40" t="str">
        <f>Einteilung!Z150</f>
        <v/>
      </c>
      <c r="C57" s="40" t="str">
        <f>Einteilung!AA150</f>
        <v/>
      </c>
      <c r="D57" s="40" t="str">
        <f>Einteilung!AB150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IF(L57="","",IF(D57="kein",'HC-Berechnung'!AA67,IF(D57&gt;=0,D57)))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Einteilung!Z151</f>
        <v/>
      </c>
      <c r="C58" s="40" t="str">
        <f>Einteilung!AA151</f>
        <v/>
      </c>
      <c r="D58" s="40" t="str">
        <f>Einteilung!AB151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IF(L58="","",IF(D58="kein",'HC-Berechnung'!AA68,IF(D58&gt;=0,D58)))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Einteilung!Z152</f>
        <v/>
      </c>
      <c r="C59" s="40" t="str">
        <f>Einteilung!AA152</f>
        <v/>
      </c>
      <c r="D59" s="40" t="str">
        <f>Einteilung!AB152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IF(L59="","",IF(D59="kein",'HC-Berechnung'!AA69,IF(D59&gt;=0,D59)))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Einteilung!Z153</f>
        <v/>
      </c>
      <c r="C65" s="40" t="str">
        <f>Einteilung!AA153</f>
        <v/>
      </c>
      <c r="D65" s="40" t="str">
        <f>Einteilung!AB153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IF(L65="","",IF(D65="kein",'HC-Berechnung'!AA70,IF(D65&gt;=0,D65)))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Einteilung!J176</f>
        <v/>
      </c>
      <c r="B66" s="40" t="str">
        <f>Einteilung!Z154</f>
        <v/>
      </c>
      <c r="C66" s="40" t="str">
        <f>Einteilung!AA154</f>
        <v/>
      </c>
      <c r="D66" s="40" t="str">
        <f>Einteilung!AB154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IF(L66="","",IF(D66="kein",'HC-Berechnung'!AA71,IF(D66&gt;=0,D66)))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Einteilung!Z155</f>
        <v/>
      </c>
      <c r="C67" s="40" t="str">
        <f>Einteilung!AA155</f>
        <v/>
      </c>
      <c r="D67" s="40" t="str">
        <f>Einteilung!AB155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IF(L67="","",IF(D67="kein",'HC-Berechnung'!AA72,IF(D67&gt;=0,D67)))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Einteilung!Z156</f>
        <v/>
      </c>
      <c r="C68" s="40" t="str">
        <f>Einteilung!AA156</f>
        <v/>
      </c>
      <c r="D68" s="40" t="str">
        <f>Einteilung!AB156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IF(L68="","",IF(D68="kein",'HC-Berechnung'!AA73,IF(D68&gt;=0,D68)))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Einteilung!AC125</f>
        <v>Schönenberger</v>
      </c>
      <c r="C2" s="40" t="str">
        <f>Einteilung!AD125</f>
        <v>Myrta</v>
      </c>
      <c r="D2" s="40" t="str">
        <f>Einteilung!AE125</f>
        <v>kein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IF(L2="","",IF(D2="kein",'HC-Berechnung'!AH42,IF(D2&gt;=0,D2)))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Einteilung!K169</f>
        <v>Tornados 2</v>
      </c>
      <c r="B3" s="40" t="str">
        <f>Einteilung!AC126</f>
        <v>Zeberli</v>
      </c>
      <c r="C3" s="40" t="str">
        <f>Einteilung!AD126</f>
        <v>Jacqueline</v>
      </c>
      <c r="D3" s="40" t="str">
        <f>Einteilung!AE126</f>
        <v>kein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IF(L3="","",IF(D3="kein",'HC-Berechnung'!AH43,IF(D3&gt;=0,D3)))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Einteilung!AC127</f>
        <v>Kalt</v>
      </c>
      <c r="C4" s="40" t="str">
        <f>Einteilung!AD127</f>
        <v>Angela</v>
      </c>
      <c r="D4" s="40">
        <f>Einteilung!AE127</f>
        <v>29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IF(L4="","",IF(D4="kein",'HC-Berechnung'!AH44,IF(D4&gt;=0,D4)))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Einteilung!AC128</f>
        <v>Bächler</v>
      </c>
      <c r="C5" s="40" t="str">
        <f>Einteilung!AD128</f>
        <v>Sandro</v>
      </c>
      <c r="D5" s="40" t="str">
        <f>Einteilung!AE128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IF(L5="","",IF(D5="kein",'HC-Berechnung'!AH45,IF(D5&gt;=0,D5)))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Einteilung!AC129</f>
        <v/>
      </c>
      <c r="C11" s="40" t="str">
        <f>Einteilung!AD129</f>
        <v/>
      </c>
      <c r="D11" s="40" t="str">
        <f>Einteilung!AE129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IF(L11="","",IF(D11="kein",'HC-Berechnung'!AH46,IF(D11&gt;=0,D11)))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Einteilung!K170</f>
        <v/>
      </c>
      <c r="B12" s="40" t="str">
        <f>Einteilung!AC130</f>
        <v/>
      </c>
      <c r="C12" s="40" t="str">
        <f>Einteilung!AD130</f>
        <v/>
      </c>
      <c r="D12" s="40" t="str">
        <f>Einteilung!AE130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IF(L12="","",IF(D12="kein",'HC-Berechnung'!AH47,IF(D12&gt;=0,D12)))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Einteilung!AC131</f>
        <v/>
      </c>
      <c r="C13" s="40" t="str">
        <f>Einteilung!AD131</f>
        <v/>
      </c>
      <c r="D13" s="40" t="str">
        <f>Einteilung!AE131</f>
        <v/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IF(L13="","",IF(D13="kein",'HC-Berechnung'!AH48,IF(D13&gt;=0,D13)))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Einteilung!AC132</f>
        <v/>
      </c>
      <c r="C14" s="40" t="str">
        <f>Einteilung!AD132</f>
        <v/>
      </c>
      <c r="D14" s="40" t="str">
        <f>Einteilung!AE132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IF(L14="","",IF(D14="kein",'HC-Berechnung'!AH49,IF(D14&gt;=0,D14)))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Einteilung!AC133</f>
        <v>Unternährer</v>
      </c>
      <c r="C20" s="40" t="str">
        <f>Einteilung!AD133</f>
        <v>Peter</v>
      </c>
      <c r="D20" s="40">
        <f>Einteilung!AE133</f>
        <v>24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IF(L20="","",IF(D20="kein",'HC-Berechnung'!AH50,IF(D20&gt;=0,D20)))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Einteilung!K171</f>
        <v>Tornados 1</v>
      </c>
      <c r="B21" s="40" t="str">
        <f>Einteilung!AC134</f>
        <v>Seiler</v>
      </c>
      <c r="C21" s="40" t="str">
        <f>Einteilung!AD134</f>
        <v>Franz</v>
      </c>
      <c r="D21" s="40">
        <f>Einteilung!AE134</f>
        <v>20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IF(L21="","",IF(D21="kein",'HC-Berechnung'!AH51,IF(D21&gt;=0,D21)))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Einteilung!AC135</f>
        <v>Hutter</v>
      </c>
      <c r="C22" s="40" t="str">
        <f>Einteilung!AD135</f>
        <v>Marcel</v>
      </c>
      <c r="D22" s="40">
        <f>Einteilung!AE135</f>
        <v>19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IF(L22="","",IF(D22="kein",'HC-Berechnung'!AH52,IF(D22&gt;=0,D22)))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Einteilung!AC136</f>
        <v/>
      </c>
      <c r="C23" s="40" t="str">
        <f>Einteilung!AD136</f>
        <v/>
      </c>
      <c r="D23" s="40" t="str">
        <f>Einteilung!AE136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IF(L23="","",IF(D23="kein",'HC-Berechnung'!AH53,IF(D23&gt;=0,D23)))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Einteilung!AC137</f>
        <v>Fehr</v>
      </c>
      <c r="C29" s="40" t="str">
        <f>Einteilung!AD137</f>
        <v>Patrick</v>
      </c>
      <c r="D29" s="40">
        <f>Einteilung!AE137</f>
        <v>18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IF(L29="","",IF(D29="kein",'HC-Berechnung'!AH54,IF(D29&gt;=0,D29)))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Einteilung!K172</f>
        <v>BVR 1</v>
      </c>
      <c r="B30" s="40" t="str">
        <f>Einteilung!AC138</f>
        <v>Bacchi</v>
      </c>
      <c r="C30" s="40" t="str">
        <f>Einteilung!AD138</f>
        <v>Pascal</v>
      </c>
      <c r="D30" s="40">
        <f>Einteilung!AE138</f>
        <v>24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IF(L30="","",IF(D30="kein",'HC-Berechnung'!AH55,IF(D30&gt;=0,D30)))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Einteilung!AC139</f>
        <v>Simeaner</v>
      </c>
      <c r="C31" s="40" t="str">
        <f>Einteilung!AD139</f>
        <v>Andreas</v>
      </c>
      <c r="D31" s="40">
        <f>Einteilung!AE139</f>
        <v>26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IF(L31="","",IF(D31="kein",'HC-Berechnung'!AH56,IF(D31&gt;=0,D31)))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Einteilung!AC140</f>
        <v/>
      </c>
      <c r="C32" s="40" t="str">
        <f>Einteilung!AD140</f>
        <v/>
      </c>
      <c r="D32" s="40" t="str">
        <f>Einteilung!AE140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IF(L32="","",IF(D32="kein",'HC-Berechnung'!AH57,IF(D32&gt;=0,D32)))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Einteilung!AC141</f>
        <v>Tellenbach</v>
      </c>
      <c r="C38" s="40" t="str">
        <f>Einteilung!AD141</f>
        <v>Hansruedi</v>
      </c>
      <c r="D38" s="40">
        <f>Einteilung!AE141</f>
        <v>35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IF(L38="","",IF(D38="kein",'HC-Berechnung'!AH58,IF(D38&gt;=0,D38)))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Einteilung!K173</f>
        <v>Flying Pins</v>
      </c>
      <c r="B39" s="40" t="str">
        <f>Einteilung!AC142</f>
        <v>Fehr</v>
      </c>
      <c r="C39" s="40" t="str">
        <f>Einteilung!AD142</f>
        <v>Markus</v>
      </c>
      <c r="D39" s="40">
        <f>Einteilung!AE142</f>
        <v>48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IF(L39="","",IF(D39="kein",'HC-Berechnung'!AH59,IF(D39&gt;=0,D39)))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Einteilung!AC143</f>
        <v>Schäpper</v>
      </c>
      <c r="C40" s="40" t="str">
        <f>Einteilung!AD143</f>
        <v>Benjamin</v>
      </c>
      <c r="D40" s="40" t="str">
        <f>Einteilung!AE143</f>
        <v>kein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IF(L40="","",IF(D40="kein",'HC-Berechnung'!AH60,IF(D40&gt;=0,D40)))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Einteilung!AC144</f>
        <v>Hodzic</v>
      </c>
      <c r="C41" s="40" t="str">
        <f>Einteilung!AD144</f>
        <v>Levin</v>
      </c>
      <c r="D41" s="40" t="str">
        <f>Einteilung!AE144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IF(L41="","",IF(D41="kein",'HC-Berechnung'!AH61,IF(D41&gt;=0,D41)))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Einteilung!AC145</f>
        <v>Sieber</v>
      </c>
      <c r="C47" s="40" t="str">
        <f>Einteilung!AD145</f>
        <v>Heini</v>
      </c>
      <c r="D47" s="40" t="str">
        <f>Einteilung!AE145</f>
        <v>kein</v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IF(L47="","",IF(D47="kein",'HC-Berechnung'!AH62,IF(D47&gt;=0,D47)))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Einteilung!K174</f>
        <v>BVR 2</v>
      </c>
      <c r="B48" s="40" t="str">
        <f>Einteilung!AC146</f>
        <v>Kalkman</v>
      </c>
      <c r="C48" s="40" t="str">
        <f>Einteilung!AD146</f>
        <v>Iris</v>
      </c>
      <c r="D48" s="40" t="str">
        <f>Einteilung!AE146</f>
        <v>kein</v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IF(L48="","",IF(D48="kein",'HC-Berechnung'!AH63,IF(D48&gt;=0,D48)))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Einteilung!AC147</f>
        <v>Kalkman</v>
      </c>
      <c r="C49" s="40" t="str">
        <f>Einteilung!AD147</f>
        <v>Jarden</v>
      </c>
      <c r="D49" s="40" t="str">
        <f>Einteilung!AE147</f>
        <v>kein</v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IF(L49="","",IF(D49="kein",'HC-Berechnung'!AH64,IF(D49&gt;=0,D49)))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Einteilung!AC148</f>
        <v>Torsello</v>
      </c>
      <c r="C50" s="40" t="str">
        <f>Einteilung!AD148</f>
        <v>Marco</v>
      </c>
      <c r="D50" s="40" t="str">
        <f>Einteilung!AE148</f>
        <v>kein</v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IF(L50="","",IF(D50="kein",'HC-Berechnung'!AH65,IF(D50&gt;=0,D50)))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Einteilung!AC149</f>
        <v/>
      </c>
      <c r="C56" s="40" t="str">
        <f>Einteilung!AD149</f>
        <v/>
      </c>
      <c r="D56" s="40" t="str">
        <f>Einteilung!AE149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IF(L56="","",IF(D56="kein",'HC-Berechnung'!AH66,IF(D56&gt;=0,D56)))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Einteilung!K175</f>
        <v/>
      </c>
      <c r="B57" s="40" t="str">
        <f>Einteilung!AC150</f>
        <v/>
      </c>
      <c r="C57" s="40" t="str">
        <f>Einteilung!AD150</f>
        <v/>
      </c>
      <c r="D57" s="40" t="str">
        <f>Einteilung!AE150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IF(L57="","",IF(D57="kein",'HC-Berechnung'!AH67,IF(D57&gt;=0,D57)))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Einteilung!AC151</f>
        <v/>
      </c>
      <c r="C58" s="40" t="str">
        <f>Einteilung!AD151</f>
        <v/>
      </c>
      <c r="D58" s="40" t="str">
        <f>Einteilung!AE151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IF(L58="","",IF(D58="kein",'HC-Berechnung'!AH68,IF(D58&gt;=0,D58)))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Einteilung!AC152</f>
        <v/>
      </c>
      <c r="C59" s="40" t="str">
        <f>Einteilung!AD152</f>
        <v/>
      </c>
      <c r="D59" s="40" t="str">
        <f>Einteilung!AE152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IF(L59="","",IF(D59="kein",'HC-Berechnung'!AH69,IF(D59&gt;=0,D59)))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Einteilung!AC153</f>
        <v/>
      </c>
      <c r="C65" s="40" t="str">
        <f>Einteilung!AD153</f>
        <v/>
      </c>
      <c r="D65" s="40" t="str">
        <f>Einteilung!AE153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IF(L65="","",IF(D65="kein",'HC-Berechnung'!AH70,IF(D65&gt;=0,D65)))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Einteilung!K176</f>
        <v/>
      </c>
      <c r="B66" s="40" t="str">
        <f>Einteilung!AC154</f>
        <v/>
      </c>
      <c r="C66" s="40" t="str">
        <f>Einteilung!AD154</f>
        <v/>
      </c>
      <c r="D66" s="40" t="str">
        <f>Einteilung!AE154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IF(L66="","",IF(D66="kein",'HC-Berechnung'!AH71,IF(D66&gt;=0,D66)))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Einteilung!AC155</f>
        <v/>
      </c>
      <c r="C67" s="40" t="str">
        <f>Einteilung!AD155</f>
        <v/>
      </c>
      <c r="D67" s="40" t="str">
        <f>Einteilung!AE155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IF(L67="","",IF(D67="kein",'HC-Berechnung'!AH72,IF(D67&gt;=0,D67)))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Einteilung!AC156</f>
        <v/>
      </c>
      <c r="C68" s="40" t="str">
        <f>Einteilung!AD156</f>
        <v/>
      </c>
      <c r="D68" s="40" t="str">
        <f>Einteilung!AE156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IF(L68="","",IF(D68="kein",'HC-Berechnung'!AH73,IF(D68&gt;=0,D68)))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Einteilung!AF125</f>
        <v/>
      </c>
      <c r="C2" s="40" t="str">
        <f>Einteilung!AG125</f>
        <v/>
      </c>
      <c r="D2" s="40" t="str">
        <f>Einteilung!AH125</f>
        <v/>
      </c>
      <c r="F2" s="81"/>
      <c r="G2" s="81"/>
      <c r="H2" s="81"/>
      <c r="I2" s="81"/>
      <c r="J2" s="81"/>
      <c r="K2" s="81"/>
      <c r="L2" s="81" t="str">
        <f>IF(N2=0,"",SUM(F2:K2))</f>
        <v/>
      </c>
      <c r="M2" s="108" t="str">
        <f>IF(N2=0,"",L2/N2)</f>
        <v/>
      </c>
      <c r="N2" s="81">
        <f>COUNTIF(F2:K2,"&gt;0")</f>
        <v>0</v>
      </c>
      <c r="O2" s="81" t="str">
        <f>IF(L2="","",IF(D2="kein",'HC-Berechnung'!F77,IF(D2&gt;=0,D2)))</f>
        <v/>
      </c>
      <c r="P2" s="81" t="str">
        <f>IF(L2="","",L2+(N2*O2))</f>
        <v/>
      </c>
      <c r="Q2" s="108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Einteilung!L169</f>
        <v/>
      </c>
      <c r="B3" s="40" t="str">
        <f>Einteilung!AF126</f>
        <v/>
      </c>
      <c r="C3" s="40" t="str">
        <f>Einteilung!AG126</f>
        <v/>
      </c>
      <c r="D3" s="40" t="str">
        <f>Einteilung!AH126</f>
        <v/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8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IF(L3="","",IF(D3="kein",'HC-Berechnung'!F78,IF(D3&gt;=0,D3)))</f>
        <v/>
      </c>
      <c r="P3" s="81" t="str">
        <f>IF(L3="","",L3+(N3*O3))</f>
        <v/>
      </c>
      <c r="Q3" s="108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Einteilung!AF127</f>
        <v/>
      </c>
      <c r="C4" s="40" t="str">
        <f>Einteilung!AG127</f>
        <v/>
      </c>
      <c r="D4" s="40" t="str">
        <f>Einteilung!AH127</f>
        <v/>
      </c>
      <c r="F4" s="109"/>
      <c r="G4" s="109"/>
      <c r="H4" s="109"/>
      <c r="I4" s="109"/>
      <c r="J4" s="109"/>
      <c r="K4" s="109"/>
      <c r="L4" s="81" t="str">
        <f t="shared" si="0"/>
        <v/>
      </c>
      <c r="M4" s="108" t="str">
        <f t="shared" si="1"/>
        <v/>
      </c>
      <c r="N4" s="81">
        <f t="shared" si="2"/>
        <v>0</v>
      </c>
      <c r="O4" s="81" t="str">
        <f>IF(L4="","",IF(D4="kein",'HC-Berechnung'!F79,IF(D4&gt;=0,D4)))</f>
        <v/>
      </c>
      <c r="P4" s="81" t="str">
        <f t="shared" ref="P4:P5" si="4">IF(L4="","",L4+(N4*O4))</f>
        <v/>
      </c>
      <c r="Q4" s="108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Einteilung!AF128</f>
        <v/>
      </c>
      <c r="C5" s="40" t="str">
        <f>Einteilung!AG128</f>
        <v/>
      </c>
      <c r="D5" s="40" t="str">
        <f>Einteilung!AH128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8" t="str">
        <f t="shared" si="1"/>
        <v/>
      </c>
      <c r="N5" s="81">
        <f t="shared" si="2"/>
        <v>0</v>
      </c>
      <c r="O5" s="81" t="str">
        <f>IF(L5="","",IF(D5="kein",'HC-Berechnung'!F80,IF(D5&gt;=0,D5)))</f>
        <v/>
      </c>
      <c r="P5" s="81" t="str">
        <f t="shared" si="4"/>
        <v/>
      </c>
      <c r="Q5" s="108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Einteilung!AF129</f>
        <v/>
      </c>
      <c r="C11" s="40" t="str">
        <f>Einteilung!AG129</f>
        <v/>
      </c>
      <c r="D11" s="40" t="str">
        <f>Einteilung!AH129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8" t="str">
        <f>IF(N11=0,"",L11/N11)</f>
        <v/>
      </c>
      <c r="N11" s="81">
        <f>COUNTIF(F11:K11,"&gt;0")</f>
        <v>0</v>
      </c>
      <c r="O11" s="81" t="str">
        <f>IF(L11="","",IF(D11="kein",'HC-Berechnung'!F81,IF(D11&gt;=0,D11)))</f>
        <v/>
      </c>
      <c r="P11" s="81" t="str">
        <f>IF(L11="","",L11+(N11*O11))</f>
        <v/>
      </c>
      <c r="Q11" s="108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Einteilung!L170</f>
        <v/>
      </c>
      <c r="B12" s="40" t="str">
        <f>Einteilung!AF130</f>
        <v/>
      </c>
      <c r="C12" s="40" t="str">
        <f>Einteilung!AG130</f>
        <v/>
      </c>
      <c r="D12" s="40" t="str">
        <f>Einteilung!AH130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8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IF(L12="","",IF(D12="kein",'HC-Berechnung'!F82,IF(D12&gt;=0,D12)))</f>
        <v/>
      </c>
      <c r="P12" s="81" t="str">
        <f t="shared" ref="P12:P14" si="11">IF(L12="","",L12+(N12*O12))</f>
        <v/>
      </c>
      <c r="Q12" s="108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Einteilung!AF131</f>
        <v/>
      </c>
      <c r="C13" s="40" t="str">
        <f>Einteilung!AG131</f>
        <v/>
      </c>
      <c r="D13" s="40" t="str">
        <f>Einteilung!AH131</f>
        <v/>
      </c>
      <c r="F13" s="81"/>
      <c r="G13" s="109"/>
      <c r="H13" s="109"/>
      <c r="I13" s="109"/>
      <c r="J13" s="109"/>
      <c r="K13" s="109"/>
      <c r="L13" s="81" t="str">
        <f t="shared" si="8"/>
        <v/>
      </c>
      <c r="M13" s="108" t="str">
        <f t="shared" si="9"/>
        <v/>
      </c>
      <c r="N13" s="81">
        <f t="shared" si="10"/>
        <v>0</v>
      </c>
      <c r="O13" s="81" t="str">
        <f>IF(L13="","",IF(D13="kein",'HC-Berechnung'!F83,IF(D13&gt;=0,D13)))</f>
        <v/>
      </c>
      <c r="P13" s="81" t="str">
        <f t="shared" si="11"/>
        <v/>
      </c>
      <c r="Q13" s="108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Einteilung!AF132</f>
        <v/>
      </c>
      <c r="C14" s="40" t="str">
        <f>Einteilung!AG132</f>
        <v/>
      </c>
      <c r="D14" s="40" t="str">
        <f>Einteilung!AH132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8" t="str">
        <f t="shared" si="9"/>
        <v/>
      </c>
      <c r="N14" s="81">
        <f t="shared" si="10"/>
        <v>0</v>
      </c>
      <c r="O14" s="81" t="str">
        <f>IF(L14="","",IF(D14="kein",'HC-Berechnung'!F84,IF(D14&gt;=0,D14)))</f>
        <v/>
      </c>
      <c r="P14" s="81" t="str">
        <f t="shared" si="11"/>
        <v/>
      </c>
      <c r="Q14" s="108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32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Einteilung!AF133</f>
        <v/>
      </c>
      <c r="C20" s="40" t="str">
        <f>Einteilung!AG133</f>
        <v/>
      </c>
      <c r="D20" s="40" t="str">
        <f>Einteilung!AH133</f>
        <v/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8" t="str">
        <f>IF(N20=0,"",L20/N20)</f>
        <v/>
      </c>
      <c r="N20" s="81">
        <f>COUNTIF(F20:K20,"&gt;0")</f>
        <v>0</v>
      </c>
      <c r="O20" s="81" t="str">
        <f>IF(L20="","",IF(D20="kein",'HC-Berechnung'!F85,IF(D20&gt;=0,D20)))</f>
        <v/>
      </c>
      <c r="P20" s="81" t="str">
        <f>IF(L20="","",L20+(N20*O20))</f>
        <v/>
      </c>
      <c r="Q20" s="108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Einteilung!L171</f>
        <v/>
      </c>
      <c r="B21" s="40" t="str">
        <f>Einteilung!AF134</f>
        <v/>
      </c>
      <c r="C21" s="40" t="str">
        <f>Einteilung!AG134</f>
        <v/>
      </c>
      <c r="D21" s="40" t="str">
        <f>Einteilung!AH134</f>
        <v/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8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IF(L21="","",IF(D21="kein",'HC-Berechnung'!F86,IF(D21&gt;=0,D21)))</f>
        <v/>
      </c>
      <c r="P21" s="81" t="str">
        <f t="shared" ref="P21:P23" si="19">IF(L21="","",L21+(N21*O21))</f>
        <v/>
      </c>
      <c r="Q21" s="108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Einteilung!AF135</f>
        <v/>
      </c>
      <c r="C22" s="40" t="str">
        <f>Einteilung!AG135</f>
        <v/>
      </c>
      <c r="D22" s="40" t="str">
        <f>Einteilung!AH135</f>
        <v/>
      </c>
      <c r="F22" s="109"/>
      <c r="G22" s="109"/>
      <c r="H22" s="109"/>
      <c r="I22" s="109"/>
      <c r="J22" s="109"/>
      <c r="K22" s="109"/>
      <c r="L22" s="81" t="str">
        <f t="shared" si="16"/>
        <v/>
      </c>
      <c r="M22" s="108" t="str">
        <f t="shared" si="17"/>
        <v/>
      </c>
      <c r="N22" s="81">
        <f t="shared" si="18"/>
        <v>0</v>
      </c>
      <c r="O22" s="81" t="str">
        <f>IF(L22="","",IF(D22="kein",'HC-Berechnung'!F87,IF(D22&gt;=0,D22)))</f>
        <v/>
      </c>
      <c r="P22" s="81" t="str">
        <f t="shared" si="19"/>
        <v/>
      </c>
      <c r="Q22" s="108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Einteilung!AF136</f>
        <v/>
      </c>
      <c r="C23" s="40" t="str">
        <f>Einteilung!AG136</f>
        <v/>
      </c>
      <c r="D23" s="40" t="str">
        <f>Einteilung!AH136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8" t="str">
        <f t="shared" si="17"/>
        <v/>
      </c>
      <c r="N23" s="81">
        <f t="shared" si="18"/>
        <v>0</v>
      </c>
      <c r="O23" s="81" t="str">
        <f>IF(L23="","",IF(D23="kein",'HC-Berechnung'!F88,IF(D23&gt;=0,D23)))</f>
        <v/>
      </c>
      <c r="P23" s="81" t="str">
        <f t="shared" si="19"/>
        <v/>
      </c>
      <c r="Q23" s="108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Einteilung!AF137</f>
        <v/>
      </c>
      <c r="C29" s="40" t="str">
        <f>Einteilung!AG137</f>
        <v/>
      </c>
      <c r="D29" s="40" t="str">
        <f>Einteilung!AH137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8" t="str">
        <f>IF(N29=0,"",L29/N29)</f>
        <v/>
      </c>
      <c r="N29" s="81">
        <f>COUNTIF(F29:K29,"&gt;0")</f>
        <v>0</v>
      </c>
      <c r="O29" s="81" t="str">
        <f>IF(L29="","",IF(D29="kein",'HC-Berechnung'!F89,IF(D29&gt;=0,D29)))</f>
        <v/>
      </c>
      <c r="P29" s="81" t="str">
        <f>IF(L29="","",L29+(N29*O29))</f>
        <v/>
      </c>
      <c r="Q29" s="108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Einteilung!L172</f>
        <v/>
      </c>
      <c r="B30" s="40" t="str">
        <f>Einteilung!AF138</f>
        <v/>
      </c>
      <c r="C30" s="40" t="str">
        <f>Einteilung!AG138</f>
        <v/>
      </c>
      <c r="D30" s="40" t="str">
        <f>Einteilung!AH138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8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IF(L30="","",IF(D30="kein",'HC-Berechnung'!F90,IF(D30&gt;=0,D30)))</f>
        <v/>
      </c>
      <c r="P30" s="81" t="str">
        <f t="shared" ref="P30:P32" si="27">IF(L30="","",L30+(N30*O30))</f>
        <v/>
      </c>
      <c r="Q30" s="108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Einteilung!AF139</f>
        <v/>
      </c>
      <c r="C31" s="40" t="str">
        <f>Einteilung!AG139</f>
        <v/>
      </c>
      <c r="D31" s="40" t="str">
        <f>Einteilung!AH139</f>
        <v/>
      </c>
      <c r="F31" s="109"/>
      <c r="G31" s="109"/>
      <c r="H31" s="109"/>
      <c r="I31" s="109"/>
      <c r="J31" s="109"/>
      <c r="K31" s="109"/>
      <c r="L31" s="81" t="str">
        <f t="shared" si="24"/>
        <v/>
      </c>
      <c r="M31" s="108" t="str">
        <f t="shared" si="25"/>
        <v/>
      </c>
      <c r="N31" s="81">
        <f t="shared" si="26"/>
        <v>0</v>
      </c>
      <c r="O31" s="81" t="str">
        <f>IF(L31="","",IF(D31="kein",'HC-Berechnung'!F91,IF(D31&gt;=0,D31)))</f>
        <v/>
      </c>
      <c r="P31" s="81" t="str">
        <f t="shared" si="27"/>
        <v/>
      </c>
      <c r="Q31" s="108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Einteilung!AF140</f>
        <v/>
      </c>
      <c r="C32" s="40" t="str">
        <f>Einteilung!AG140</f>
        <v/>
      </c>
      <c r="D32" s="40" t="str">
        <f>Einteilung!AH140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8" t="str">
        <f t="shared" si="25"/>
        <v/>
      </c>
      <c r="N32" s="81">
        <f t="shared" si="26"/>
        <v>0</v>
      </c>
      <c r="O32" s="81" t="str">
        <f>IF(L32="","",IF(D32="kein",'HC-Berechnung'!F92,IF(D32&gt;=0,D32)))</f>
        <v/>
      </c>
      <c r="P32" s="81" t="str">
        <f t="shared" si="27"/>
        <v/>
      </c>
      <c r="Q32" s="108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Einteilung!AF141</f>
        <v/>
      </c>
      <c r="C38" s="40" t="str">
        <f>Einteilung!AG141</f>
        <v/>
      </c>
      <c r="D38" s="40" t="str">
        <f>Einteilung!AH141</f>
        <v/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8" t="str">
        <f>IF(N38=0,"",L38/N38)</f>
        <v/>
      </c>
      <c r="N38" s="81">
        <f>COUNTIF(F38:K38,"&gt;0")</f>
        <v>0</v>
      </c>
      <c r="O38" s="81" t="str">
        <f>IF(L38="","",IF(D38="kein",'HC-Berechnung'!F93,IF(D38&gt;=0,D38)))</f>
        <v/>
      </c>
      <c r="P38" s="81" t="str">
        <f>IF(L38="","",L38+(N38*O38))</f>
        <v/>
      </c>
      <c r="Q38" s="108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Einteilung!L173</f>
        <v/>
      </c>
      <c r="B39" s="40" t="str">
        <f>Einteilung!AF142</f>
        <v/>
      </c>
      <c r="C39" s="40" t="str">
        <f>Einteilung!AG142</f>
        <v/>
      </c>
      <c r="D39" s="40" t="str">
        <f>Einteilung!AH142</f>
        <v/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8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IF(L39="","",IF(D39="kein",'HC-Berechnung'!F94,IF(D39&gt;=0,D39)))</f>
        <v/>
      </c>
      <c r="P39" s="81" t="str">
        <f t="shared" ref="P39:P41" si="35">IF(L39="","",L39+(N39*O39))</f>
        <v/>
      </c>
      <c r="Q39" s="108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Einteilung!AF143</f>
        <v/>
      </c>
      <c r="C40" s="40" t="str">
        <f>Einteilung!AG143</f>
        <v/>
      </c>
      <c r="D40" s="40" t="str">
        <f>Einteilung!AH143</f>
        <v/>
      </c>
      <c r="F40" s="109"/>
      <c r="G40" s="109"/>
      <c r="H40" s="109"/>
      <c r="I40" s="109"/>
      <c r="J40" s="109"/>
      <c r="K40" s="109"/>
      <c r="L40" s="81" t="str">
        <f t="shared" si="32"/>
        <v/>
      </c>
      <c r="M40" s="108" t="str">
        <f t="shared" si="33"/>
        <v/>
      </c>
      <c r="N40" s="81">
        <f t="shared" si="34"/>
        <v>0</v>
      </c>
      <c r="O40" s="81" t="str">
        <f>IF(L40="","",IF(D40="kein",'HC-Berechnung'!F95,IF(D40&gt;=0,D40)))</f>
        <v/>
      </c>
      <c r="P40" s="81" t="str">
        <f t="shared" si="35"/>
        <v/>
      </c>
      <c r="Q40" s="108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Einteilung!AF144</f>
        <v/>
      </c>
      <c r="C41" s="40" t="str">
        <f>Einteilung!AG144</f>
        <v/>
      </c>
      <c r="D41" s="40" t="str">
        <f>Einteilung!AH144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8" t="str">
        <f t="shared" si="33"/>
        <v/>
      </c>
      <c r="N41" s="81">
        <f t="shared" si="34"/>
        <v>0</v>
      </c>
      <c r="O41" s="81" t="str">
        <f>IF(L41="","",IF(D41="kein",'HC-Berechnung'!F96,IF(D41&gt;=0,D41)))</f>
        <v/>
      </c>
      <c r="P41" s="81" t="str">
        <f t="shared" si="35"/>
        <v/>
      </c>
      <c r="Q41" s="108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Einteilung!AF145</f>
        <v/>
      </c>
      <c r="C47" s="40" t="str">
        <f>Einteilung!AG145</f>
        <v/>
      </c>
      <c r="D47" s="40" t="str">
        <f>Einteilung!AH145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8" t="str">
        <f>IF(N47=0,"",L47/N47)</f>
        <v/>
      </c>
      <c r="N47" s="81">
        <f>COUNTIF(F47:K47,"&gt;0")</f>
        <v>0</v>
      </c>
      <c r="O47" s="81" t="str">
        <f>IF(L47="","",IF(D47="kein",'HC-Berechnung'!F97,IF(D47&gt;=0,D47)))</f>
        <v/>
      </c>
      <c r="P47" s="81" t="str">
        <f>IF(L47="","",L47+(N47*O47))</f>
        <v/>
      </c>
      <c r="Q47" s="108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Einteilung!L174</f>
        <v/>
      </c>
      <c r="B48" s="40" t="str">
        <f>Einteilung!AF146</f>
        <v/>
      </c>
      <c r="C48" s="40" t="str">
        <f>Einteilung!AG146</f>
        <v/>
      </c>
      <c r="D48" s="40" t="str">
        <f>Einteilung!AH146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8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IF(L48="","",IF(D48="kein",'HC-Berechnung'!F98,IF(D48&gt;=0,D48)))</f>
        <v/>
      </c>
      <c r="P48" s="81" t="str">
        <f t="shared" ref="P48:P50" si="43">IF(L48="","",L48+(N48*O48))</f>
        <v/>
      </c>
      <c r="Q48" s="108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Einteilung!AF147</f>
        <v/>
      </c>
      <c r="C49" s="40" t="str">
        <f>Einteilung!AG147</f>
        <v/>
      </c>
      <c r="D49" s="40" t="str">
        <f>Einteilung!AH147</f>
        <v/>
      </c>
      <c r="F49" s="109"/>
      <c r="G49" s="109"/>
      <c r="H49" s="109"/>
      <c r="I49" s="109"/>
      <c r="J49" s="109"/>
      <c r="K49" s="109"/>
      <c r="L49" s="81" t="str">
        <f t="shared" si="40"/>
        <v/>
      </c>
      <c r="M49" s="108" t="str">
        <f t="shared" si="41"/>
        <v/>
      </c>
      <c r="N49" s="81">
        <f t="shared" si="42"/>
        <v>0</v>
      </c>
      <c r="O49" s="81" t="str">
        <f>IF(L49="","",IF(D49="kein",'HC-Berechnung'!F99,IF(D49&gt;=0,D49)))</f>
        <v/>
      </c>
      <c r="P49" s="81" t="str">
        <f t="shared" si="43"/>
        <v/>
      </c>
      <c r="Q49" s="108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Einteilung!AF148</f>
        <v/>
      </c>
      <c r="C50" s="40" t="str">
        <f>Einteilung!AG148</f>
        <v/>
      </c>
      <c r="D50" s="40" t="str">
        <f>Einteilung!AH148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8" t="str">
        <f t="shared" si="41"/>
        <v/>
      </c>
      <c r="N50" s="81">
        <f t="shared" si="42"/>
        <v>0</v>
      </c>
      <c r="O50" s="81" t="str">
        <f>IF(L50="","",IF(D50="kein",'HC-Berechnung'!F100,IF(D50&gt;=0,D50)))</f>
        <v/>
      </c>
      <c r="P50" s="81" t="str">
        <f t="shared" si="43"/>
        <v/>
      </c>
      <c r="Q50" s="108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Einteilung!AF149</f>
        <v/>
      </c>
      <c r="C56" s="40" t="str">
        <f>Einteilung!AG149</f>
        <v/>
      </c>
      <c r="D56" s="40" t="str">
        <f>Einteilung!AH149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8" t="str">
        <f>IF(N56=0,"",L56/N56)</f>
        <v/>
      </c>
      <c r="N56" s="81">
        <f>COUNTIF(F56:K56,"&gt;0")</f>
        <v>0</v>
      </c>
      <c r="O56" s="81" t="str">
        <f>IF(L56="","",IF(D56="kein",'HC-Berechnung'!F101,IF(D56&gt;=0,D56)))</f>
        <v/>
      </c>
      <c r="P56" s="81" t="str">
        <f>IF(L56="","",L56+(N56*O56))</f>
        <v/>
      </c>
      <c r="Q56" s="108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Einteilung!L175</f>
        <v/>
      </c>
      <c r="B57" s="40" t="str">
        <f>Einteilung!AF150</f>
        <v/>
      </c>
      <c r="C57" s="40" t="str">
        <f>Einteilung!AG150</f>
        <v/>
      </c>
      <c r="D57" s="40" t="str">
        <f>Einteilung!AH150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8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IF(L57="","",IF(D57="kein",'HC-Berechnung'!F102,IF(D57&gt;=0,D57)))</f>
        <v/>
      </c>
      <c r="P57" s="81" t="str">
        <f t="shared" ref="P57:P59" si="51">IF(L57="","",L57+(N57*O57))</f>
        <v/>
      </c>
      <c r="Q57" s="108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Einteilung!AF151</f>
        <v/>
      </c>
      <c r="C58" s="40" t="str">
        <f>Einteilung!AG151</f>
        <v/>
      </c>
      <c r="D58" s="40" t="str">
        <f>Einteilung!AH151</f>
        <v/>
      </c>
      <c r="F58" s="109"/>
      <c r="G58" s="109"/>
      <c r="H58" s="109"/>
      <c r="I58" s="109"/>
      <c r="J58" s="109"/>
      <c r="K58" s="109"/>
      <c r="L58" s="81" t="str">
        <f t="shared" si="48"/>
        <v/>
      </c>
      <c r="M58" s="108" t="str">
        <f t="shared" si="49"/>
        <v/>
      </c>
      <c r="N58" s="81">
        <f t="shared" si="50"/>
        <v>0</v>
      </c>
      <c r="O58" s="81" t="str">
        <f>IF(L58="","",IF(D58="kein",'HC-Berechnung'!F103,IF(D58&gt;=0,D58)))</f>
        <v/>
      </c>
      <c r="P58" s="81" t="str">
        <f t="shared" si="51"/>
        <v/>
      </c>
      <c r="Q58" s="108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Einteilung!AF152</f>
        <v/>
      </c>
      <c r="C59" s="40" t="str">
        <f>Einteilung!AG152</f>
        <v/>
      </c>
      <c r="D59" s="40" t="str">
        <f>Einteilung!AH152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8" t="str">
        <f t="shared" si="49"/>
        <v/>
      </c>
      <c r="N59" s="81">
        <f t="shared" si="50"/>
        <v>0</v>
      </c>
      <c r="O59" s="81" t="str">
        <f>IF(L59="","",IF(D59="kein",'HC-Berechnung'!F104,IF(D59&gt;=0,D59)))</f>
        <v/>
      </c>
      <c r="P59" s="81" t="str">
        <f t="shared" si="51"/>
        <v/>
      </c>
      <c r="Q59" s="108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J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>IF(AND(K62=2,K71=0),10,IF(OR(K62&lt;&gt;2,K71&lt;&gt;2),"",IF(K60&gt;K69,20,IF(K60&lt;K69,0,IF(K60=K69,10,)))))</f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Einteilung!AF153</f>
        <v/>
      </c>
      <c r="C65" s="40" t="str">
        <f>Einteilung!AG153</f>
        <v/>
      </c>
      <c r="D65" s="40" t="str">
        <f>Einteilung!AH153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8" t="str">
        <f>IF(N65=0,"",L65/N65)</f>
        <v/>
      </c>
      <c r="N65" s="81">
        <f>COUNTIF(F65:K65,"&gt;0")</f>
        <v>0</v>
      </c>
      <c r="O65" s="81" t="str">
        <f>IF(L65="","",IF(D65="kein",'HC-Berechnung'!F105,IF(D65&gt;=0,D65)))</f>
        <v/>
      </c>
      <c r="P65" s="81" t="str">
        <f>IF(L65="","",L65+(N65*O65))</f>
        <v/>
      </c>
      <c r="Q65" s="108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Einteilung!L176</f>
        <v/>
      </c>
      <c r="B66" s="40" t="str">
        <f>Einteilung!AF154</f>
        <v/>
      </c>
      <c r="C66" s="40" t="str">
        <f>Einteilung!AG154</f>
        <v/>
      </c>
      <c r="D66" s="40" t="str">
        <f>Einteilung!AH154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8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IF(L66="","",IF(D66="kein",'HC-Berechnung'!F106,IF(D66&gt;=0,D66)))</f>
        <v/>
      </c>
      <c r="P66" s="81" t="str">
        <f t="shared" ref="P66:P68" si="59">IF(L66="","",L66+(N66*O66))</f>
        <v/>
      </c>
      <c r="Q66" s="108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Einteilung!AF155</f>
        <v/>
      </c>
      <c r="C67" s="40" t="str">
        <f>Einteilung!AG155</f>
        <v/>
      </c>
      <c r="D67" s="40" t="str">
        <f>Einteilung!AH155</f>
        <v/>
      </c>
      <c r="F67" s="109"/>
      <c r="G67" s="109"/>
      <c r="H67" s="109"/>
      <c r="I67" s="109"/>
      <c r="J67" s="109"/>
      <c r="K67" s="109"/>
      <c r="L67" s="81" t="str">
        <f t="shared" si="56"/>
        <v/>
      </c>
      <c r="M67" s="108" t="str">
        <f t="shared" si="57"/>
        <v/>
      </c>
      <c r="N67" s="81">
        <f t="shared" si="58"/>
        <v>0</v>
      </c>
      <c r="O67" s="81" t="str">
        <f>IF(L67="","",IF(D67="kein",'HC-Berechnung'!F107,IF(D67&gt;=0,D67)))</f>
        <v/>
      </c>
      <c r="P67" s="81" t="str">
        <f t="shared" si="59"/>
        <v/>
      </c>
      <c r="Q67" s="108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Einteilung!AF156</f>
        <v/>
      </c>
      <c r="C68" s="40" t="str">
        <f>Einteilung!AG156</f>
        <v/>
      </c>
      <c r="D68" s="40" t="str">
        <f>Einteilung!AH156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8" t="str">
        <f t="shared" si="57"/>
        <v/>
      </c>
      <c r="N68" s="81">
        <f t="shared" si="58"/>
        <v>0</v>
      </c>
      <c r="O68" s="81" t="str">
        <f>IF(L68="","",IF(D68="kein",'HC-Berechnung'!F108,IF(D68&gt;=0,D68)))</f>
        <v/>
      </c>
      <c r="P68" s="81" t="str">
        <f t="shared" si="59"/>
        <v/>
      </c>
      <c r="Q68" s="108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56:S59"/>
    <mergeCell ref="T56:T59"/>
    <mergeCell ref="U56:U59"/>
    <mergeCell ref="S65:S68"/>
    <mergeCell ref="T65:T68"/>
    <mergeCell ref="U65:U68"/>
    <mergeCell ref="S38:S41"/>
    <mergeCell ref="T38:T41"/>
    <mergeCell ref="U38:U41"/>
    <mergeCell ref="S47:S50"/>
    <mergeCell ref="T47:T50"/>
    <mergeCell ref="U47:U50"/>
    <mergeCell ref="S20:S23"/>
    <mergeCell ref="T20:T23"/>
    <mergeCell ref="U20:U23"/>
    <mergeCell ref="S29:S32"/>
    <mergeCell ref="T29:T32"/>
    <mergeCell ref="U29:U32"/>
    <mergeCell ref="S2:S5"/>
    <mergeCell ref="T2:T5"/>
    <mergeCell ref="U2:U5"/>
    <mergeCell ref="S11:S14"/>
    <mergeCell ref="T11:T14"/>
    <mergeCell ref="U11:U1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Einteilung!AI125</f>
        <v/>
      </c>
      <c r="C2" s="40" t="str">
        <f>Einteilung!AJ125</f>
        <v/>
      </c>
      <c r="D2" s="40" t="str">
        <f>Einteilung!AK125</f>
        <v/>
      </c>
      <c r="F2" s="81"/>
      <c r="G2" s="81"/>
      <c r="H2" s="81"/>
      <c r="I2" s="81"/>
      <c r="J2" s="81"/>
      <c r="K2" s="81"/>
      <c r="L2" s="81" t="str">
        <f>IF(N2=0,"",SUM(F2:K2))</f>
        <v/>
      </c>
      <c r="M2" s="108" t="str">
        <f>IF(N2=0,"",L2/N2)</f>
        <v/>
      </c>
      <c r="N2" s="81">
        <f>COUNTIF(F2:K2,"&gt;0")</f>
        <v>0</v>
      </c>
      <c r="O2" s="81" t="str">
        <f>IF(L2="","",IF(D2="kein",'HC-Berechnung'!M77,IF(D2&gt;=0,D2)))</f>
        <v/>
      </c>
      <c r="P2" s="81" t="str">
        <f>IF(L2="","",L2+(N2*O2))</f>
        <v/>
      </c>
      <c r="Q2" s="108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Einteilung!M169</f>
        <v/>
      </c>
      <c r="B3" s="40" t="str">
        <f>Einteilung!AI126</f>
        <v/>
      </c>
      <c r="C3" s="40" t="str">
        <f>Einteilung!AJ126</f>
        <v/>
      </c>
      <c r="D3" s="40" t="str">
        <f>Einteilung!AK126</f>
        <v/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8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IF(L3="","",IF(D3="kein",'HC-Berechnung'!M78,IF(D3&gt;=0,D3)))</f>
        <v/>
      </c>
      <c r="P3" s="81" t="str">
        <f>IF(L3="","",L3+(N3*O3))</f>
        <v/>
      </c>
      <c r="Q3" s="108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Einteilung!AI127</f>
        <v/>
      </c>
      <c r="C4" s="40" t="str">
        <f>Einteilung!AJ127</f>
        <v/>
      </c>
      <c r="D4" s="40" t="str">
        <f>Einteilung!AK127</f>
        <v/>
      </c>
      <c r="F4" s="109"/>
      <c r="G4" s="109"/>
      <c r="H4" s="109"/>
      <c r="I4" s="109"/>
      <c r="J4" s="109"/>
      <c r="K4" s="109"/>
      <c r="L4" s="81" t="str">
        <f t="shared" si="0"/>
        <v/>
      </c>
      <c r="M4" s="108" t="str">
        <f t="shared" si="1"/>
        <v/>
      </c>
      <c r="N4" s="81">
        <f t="shared" si="2"/>
        <v>0</v>
      </c>
      <c r="O4" s="81" t="str">
        <f>IF(L4="","",IF(D4="kein",'HC-Berechnung'!M79,IF(D4&gt;=0,D4)))</f>
        <v/>
      </c>
      <c r="P4" s="81" t="str">
        <f t="shared" ref="P4:P5" si="4">IF(L4="","",L4+(N4*O4))</f>
        <v/>
      </c>
      <c r="Q4" s="108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Einteilung!AI128</f>
        <v/>
      </c>
      <c r="C5" s="40" t="str">
        <f>Einteilung!AJ128</f>
        <v/>
      </c>
      <c r="D5" s="40" t="str">
        <f>Einteilung!AK128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8" t="str">
        <f t="shared" si="1"/>
        <v/>
      </c>
      <c r="N5" s="81">
        <f t="shared" si="2"/>
        <v>0</v>
      </c>
      <c r="O5" s="81" t="str">
        <f>IF(L5="","",IF(D5="kein",'HC-Berechnung'!M80,IF(D5&gt;=0,D5)))</f>
        <v/>
      </c>
      <c r="P5" s="81" t="str">
        <f t="shared" si="4"/>
        <v/>
      </c>
      <c r="Q5" s="108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 t="shared" ref="F6:K6" si="5"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si="5"/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Einteilung!AI129</f>
        <v/>
      </c>
      <c r="C11" s="40" t="str">
        <f>Einteilung!AJ129</f>
        <v/>
      </c>
      <c r="D11" s="40" t="str">
        <f>Einteilung!AK129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8" t="str">
        <f>IF(N11=0,"",L11/N11)</f>
        <v/>
      </c>
      <c r="N11" s="81">
        <f>COUNTIF(F11:K11,"&gt;0")</f>
        <v>0</v>
      </c>
      <c r="O11" s="81" t="str">
        <f>IF(L11="","",IF(D11="kein",'HC-Berechnung'!M81,IF(D11&gt;=0,D11)))</f>
        <v/>
      </c>
      <c r="P11" s="81" t="str">
        <f>IF(L11="","",L11+(N11*O11))</f>
        <v/>
      </c>
      <c r="Q11" s="108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Einteilung!M170</f>
        <v/>
      </c>
      <c r="B12" s="40" t="str">
        <f>Einteilung!AI130</f>
        <v/>
      </c>
      <c r="C12" s="40" t="str">
        <f>Einteilung!AJ130</f>
        <v/>
      </c>
      <c r="D12" s="40" t="str">
        <f>Einteilung!AK130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8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IF(L12="","",IF(D12="kein",'HC-Berechnung'!M82,IF(D12&gt;=0,D12)))</f>
        <v/>
      </c>
      <c r="P12" s="81" t="str">
        <f t="shared" ref="P12:P14" si="11">IF(L12="","",L12+(N12*O12))</f>
        <v/>
      </c>
      <c r="Q12" s="108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Einteilung!AI131</f>
        <v/>
      </c>
      <c r="C13" s="40" t="str">
        <f>Einteilung!AJ131</f>
        <v/>
      </c>
      <c r="D13" s="40" t="str">
        <f>Einteilung!AK131</f>
        <v/>
      </c>
      <c r="F13" s="81"/>
      <c r="G13" s="109"/>
      <c r="H13" s="109"/>
      <c r="I13" s="109"/>
      <c r="J13" s="109"/>
      <c r="K13" s="109"/>
      <c r="L13" s="81" t="str">
        <f t="shared" si="8"/>
        <v/>
      </c>
      <c r="M13" s="108" t="str">
        <f t="shared" si="9"/>
        <v/>
      </c>
      <c r="N13" s="81">
        <f t="shared" si="10"/>
        <v>0</v>
      </c>
      <c r="O13" s="81" t="str">
        <f>IF(L13="","",IF(D13="kein",'HC-Berechnung'!M83,IF(D13&gt;=0,D13)))</f>
        <v/>
      </c>
      <c r="P13" s="81" t="str">
        <f t="shared" si="11"/>
        <v/>
      </c>
      <c r="Q13" s="108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Einteilung!AI132</f>
        <v/>
      </c>
      <c r="C14" s="40" t="str">
        <f>Einteilung!AJ132</f>
        <v/>
      </c>
      <c r="D14" s="40" t="str">
        <f>Einteilung!AK132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8" t="str">
        <f t="shared" si="9"/>
        <v/>
      </c>
      <c r="N14" s="81">
        <f t="shared" si="10"/>
        <v>0</v>
      </c>
      <c r="O14" s="81" t="str">
        <f>IF(L14="","",IF(D14="kein",'HC-Berechnung'!M84,IF(D14&gt;=0,D14)))</f>
        <v/>
      </c>
      <c r="P14" s="81" t="str">
        <f t="shared" si="11"/>
        <v/>
      </c>
      <c r="Q14" s="108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Einteilung!AI133</f>
        <v/>
      </c>
      <c r="C20" s="40" t="str">
        <f>Einteilung!AJ133</f>
        <v/>
      </c>
      <c r="D20" s="40" t="str">
        <f>Einteilung!AK133</f>
        <v/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8" t="str">
        <f>IF(N20=0,"",L20/N20)</f>
        <v/>
      </c>
      <c r="N20" s="81">
        <f>COUNTIF(F20:K20,"&gt;0")</f>
        <v>0</v>
      </c>
      <c r="O20" s="81" t="str">
        <f>IF(L20="","",IF(D20="kein",'HC-Berechnung'!M85,IF(D20&gt;=0,D20)))</f>
        <v/>
      </c>
      <c r="P20" s="81" t="str">
        <f>IF(L20="","",L20+(N20*O20))</f>
        <v/>
      </c>
      <c r="Q20" s="108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Einteilung!M171</f>
        <v/>
      </c>
      <c r="B21" s="40" t="str">
        <f>Einteilung!AI134</f>
        <v/>
      </c>
      <c r="C21" s="40" t="str">
        <f>Einteilung!AJ134</f>
        <v/>
      </c>
      <c r="D21" s="40" t="str">
        <f>Einteilung!AK134</f>
        <v/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8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IF(L21="","",IF(D21="kein",'HC-Berechnung'!M86,IF(D21&gt;=0,D21)))</f>
        <v/>
      </c>
      <c r="P21" s="81" t="str">
        <f t="shared" ref="P21:P23" si="19">IF(L21="","",L21+(N21*O21))</f>
        <v/>
      </c>
      <c r="Q21" s="108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Einteilung!AI135</f>
        <v/>
      </c>
      <c r="C22" s="40" t="str">
        <f>Einteilung!AJ135</f>
        <v/>
      </c>
      <c r="D22" s="40" t="str">
        <f>Einteilung!AK135</f>
        <v/>
      </c>
      <c r="F22" s="109"/>
      <c r="G22" s="109"/>
      <c r="H22" s="109"/>
      <c r="I22" s="109"/>
      <c r="J22" s="109"/>
      <c r="K22" s="109"/>
      <c r="L22" s="81" t="str">
        <f t="shared" si="16"/>
        <v/>
      </c>
      <c r="M22" s="108" t="str">
        <f t="shared" si="17"/>
        <v/>
      </c>
      <c r="N22" s="81">
        <f t="shared" si="18"/>
        <v>0</v>
      </c>
      <c r="O22" s="81" t="str">
        <f>IF(L22="","",IF(D22="kein",'HC-Berechnung'!M87,IF(D22&gt;=0,D22)))</f>
        <v/>
      </c>
      <c r="P22" s="81" t="str">
        <f t="shared" si="19"/>
        <v/>
      </c>
      <c r="Q22" s="108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Einteilung!AI136</f>
        <v/>
      </c>
      <c r="C23" s="40" t="str">
        <f>Einteilung!AJ136</f>
        <v/>
      </c>
      <c r="D23" s="40" t="str">
        <f>Einteilung!AK136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8" t="str">
        <f t="shared" si="17"/>
        <v/>
      </c>
      <c r="N23" s="81">
        <f t="shared" si="18"/>
        <v>0</v>
      </c>
      <c r="O23" s="81" t="str">
        <f>IF(L23="","",IF(D23="kein",'HC-Berechnung'!M88,IF(D23&gt;=0,D23)))</f>
        <v/>
      </c>
      <c r="P23" s="81" t="str">
        <f t="shared" si="19"/>
        <v/>
      </c>
      <c r="Q23" s="108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Einteilung!AI137</f>
        <v/>
      </c>
      <c r="C29" s="40" t="str">
        <f>Einteilung!AJ137</f>
        <v/>
      </c>
      <c r="D29" s="40" t="str">
        <f>Einteilung!AK137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8" t="str">
        <f>IF(N29=0,"",L29/N29)</f>
        <v/>
      </c>
      <c r="N29" s="81">
        <f>COUNTIF(F29:K29,"&gt;0")</f>
        <v>0</v>
      </c>
      <c r="O29" s="81" t="str">
        <f>IF(L29="","",IF(D29="kein",'HC-Berechnung'!M89,IF(D29&gt;=0,D29)))</f>
        <v/>
      </c>
      <c r="P29" s="81" t="str">
        <f>IF(L29="","",L29+(N29*O29))</f>
        <v/>
      </c>
      <c r="Q29" s="108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Einteilung!M172</f>
        <v/>
      </c>
      <c r="B30" s="40" t="str">
        <f>Einteilung!AI138</f>
        <v/>
      </c>
      <c r="C30" s="40" t="str">
        <f>Einteilung!AJ138</f>
        <v/>
      </c>
      <c r="D30" s="40" t="str">
        <f>Einteilung!AK138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8" t="str">
        <f>IF(N30=0,"",L30/N30)</f>
        <v/>
      </c>
      <c r="N30" s="81">
        <f t="shared" ref="N30:N32" si="25">COUNTIF(F30:K30,"&gt;0")</f>
        <v>0</v>
      </c>
      <c r="O30" s="81" t="str">
        <f>IF(L30="","",IF(D30="kein",'HC-Berechnung'!M90,IF(D30&gt;=0,D30)))</f>
        <v/>
      </c>
      <c r="P30" s="81" t="str">
        <f t="shared" ref="P30:P32" si="26">IF(L30="","",L30+(N30*O30))</f>
        <v/>
      </c>
      <c r="Q30" s="108" t="str">
        <f t="shared" ref="Q30:Q32" si="27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Einteilung!AI139</f>
        <v/>
      </c>
      <c r="C31" s="40" t="str">
        <f>Einteilung!AJ139</f>
        <v/>
      </c>
      <c r="D31" s="40" t="str">
        <f>Einteilung!AK139</f>
        <v/>
      </c>
      <c r="F31" s="109"/>
      <c r="G31" s="109"/>
      <c r="H31" s="109"/>
      <c r="I31" s="109"/>
      <c r="J31" s="109"/>
      <c r="K31" s="109"/>
      <c r="L31" s="81" t="str">
        <f t="shared" si="24"/>
        <v/>
      </c>
      <c r="M31" s="108" t="str">
        <f t="shared" ref="M31:M32" si="28">IF(N31=0,"",L31/N31)</f>
        <v/>
      </c>
      <c r="N31" s="81">
        <f t="shared" si="25"/>
        <v>0</v>
      </c>
      <c r="O31" s="81" t="str">
        <f>IF(L31="","",IF(D31="kein",'HC-Berechnung'!M91,IF(D31&gt;=0,D31)))</f>
        <v/>
      </c>
      <c r="P31" s="81" t="str">
        <f t="shared" si="26"/>
        <v/>
      </c>
      <c r="Q31" s="108" t="str">
        <f t="shared" si="27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Einteilung!AI140</f>
        <v/>
      </c>
      <c r="C32" s="40" t="str">
        <f>Einteilung!AJ140</f>
        <v/>
      </c>
      <c r="D32" s="40" t="str">
        <f>Einteilung!AK140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8" t="str">
        <f t="shared" si="28"/>
        <v/>
      </c>
      <c r="N32" s="81">
        <f t="shared" si="25"/>
        <v>0</v>
      </c>
      <c r="O32" s="81" t="str">
        <f>IF(L32="","",IF(D32="kein",'HC-Berechnung'!M92,IF(D32&gt;=0,D32)))</f>
        <v/>
      </c>
      <c r="P32" s="81" t="str">
        <f t="shared" si="26"/>
        <v/>
      </c>
      <c r="Q32" s="108" t="str">
        <f t="shared" si="27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>IF(AND(G26=0,G35=2),10,IF(OR(G26&lt;&gt;2,G35&lt;&gt;2),"",IF(G24&gt;G33,0,IF(G24&lt;G33,20,IF(G24=G33,10,)))))</f>
        <v/>
      </c>
      <c r="H34" s="96" t="str">
        <f t="shared" ref="H34:K34" si="30">IF(AND(H26=0,H35=2),10,IF(OR(H26&lt;&gt;2,H35&lt;&gt;2),"",IF(H24&gt;H33,0,IF(H24&lt;H33,20,IF(H24=H33,10,)))))</f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Einteilung!AI141</f>
        <v/>
      </c>
      <c r="C38" s="40" t="str">
        <f>Einteilung!AJ141</f>
        <v/>
      </c>
      <c r="D38" s="40" t="str">
        <f>Einteilung!AK141</f>
        <v/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8" t="str">
        <f>IF(N38=0,"",L38/N38)</f>
        <v/>
      </c>
      <c r="N38" s="81">
        <f>COUNTIF(F38:K38,"&gt;0")</f>
        <v>0</v>
      </c>
      <c r="O38" s="81" t="str">
        <f>IF(L38="","",IF(D38="kein",'HC-Berechnung'!M93,IF(D38&gt;=0,D38)))</f>
        <v/>
      </c>
      <c r="P38" s="81" t="str">
        <f>IF(L38="","",L38+(N38*O38))</f>
        <v/>
      </c>
      <c r="Q38" s="108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Einteilung!M173</f>
        <v/>
      </c>
      <c r="B39" s="40" t="str">
        <f>Einteilung!AI142</f>
        <v/>
      </c>
      <c r="C39" s="40" t="str">
        <f>Einteilung!AJ142</f>
        <v/>
      </c>
      <c r="D39" s="40" t="str">
        <f>Einteilung!AK142</f>
        <v/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8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IF(L39="","",IF(D39="kein",'HC-Berechnung'!M94,IF(D39&gt;=0,D39)))</f>
        <v/>
      </c>
      <c r="P39" s="81" t="str">
        <f t="shared" ref="P39:P41" si="35">IF(L39="","",L39+(N39*O39))</f>
        <v/>
      </c>
      <c r="Q39" s="108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Einteilung!AI143</f>
        <v/>
      </c>
      <c r="C40" s="40" t="str">
        <f>Einteilung!AJ143</f>
        <v/>
      </c>
      <c r="D40" s="40" t="str">
        <f>Einteilung!AK143</f>
        <v/>
      </c>
      <c r="F40" s="109"/>
      <c r="G40" s="109"/>
      <c r="H40" s="109"/>
      <c r="I40" s="109"/>
      <c r="J40" s="109"/>
      <c r="K40" s="109"/>
      <c r="L40" s="81" t="str">
        <f t="shared" si="32"/>
        <v/>
      </c>
      <c r="M40" s="108" t="str">
        <f t="shared" si="33"/>
        <v/>
      </c>
      <c r="N40" s="81">
        <f t="shared" si="34"/>
        <v>0</v>
      </c>
      <c r="O40" s="81" t="str">
        <f>IF(L40="","",IF(D40="kein",'HC-Berechnung'!M95,IF(D40&gt;=0,D40)))</f>
        <v/>
      </c>
      <c r="P40" s="81" t="str">
        <f t="shared" si="35"/>
        <v/>
      </c>
      <c r="Q40" s="108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Einteilung!AI144</f>
        <v/>
      </c>
      <c r="C41" s="40" t="str">
        <f>Einteilung!AJ144</f>
        <v/>
      </c>
      <c r="D41" s="40" t="str">
        <f>Einteilung!AK144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8" t="str">
        <f t="shared" si="33"/>
        <v/>
      </c>
      <c r="N41" s="81">
        <f t="shared" si="34"/>
        <v>0</v>
      </c>
      <c r="O41" s="81" t="str">
        <f>IF(L41="","",IF(D41="kein",'HC-Berechnung'!M96,IF(D41&gt;=0,D41)))</f>
        <v/>
      </c>
      <c r="P41" s="81" t="str">
        <f t="shared" si="35"/>
        <v/>
      </c>
      <c r="Q41" s="108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Einteilung!AI145</f>
        <v/>
      </c>
      <c r="C47" s="40" t="str">
        <f>Einteilung!AJ145</f>
        <v/>
      </c>
      <c r="D47" s="40" t="str">
        <f>Einteilung!AK145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8" t="str">
        <f>IF(N47=0,"",L47/N47)</f>
        <v/>
      </c>
      <c r="N47" s="81">
        <f>COUNTIF(F47:K47,"&gt;0")</f>
        <v>0</v>
      </c>
      <c r="O47" s="81" t="str">
        <f>IF(L47="","",IF(D47="kein",'HC-Berechnung'!M97,IF(D47&gt;=0,D47)))</f>
        <v/>
      </c>
      <c r="P47" s="81" t="str">
        <f>IF(L47="","",L47+(N47*O47))</f>
        <v/>
      </c>
      <c r="Q47" s="108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Einteilung!M174</f>
        <v/>
      </c>
      <c r="B48" s="40" t="str">
        <f>Einteilung!AI146</f>
        <v/>
      </c>
      <c r="C48" s="40" t="str">
        <f>Einteilung!AJ146</f>
        <v/>
      </c>
      <c r="D48" s="40" t="str">
        <f>Einteilung!AK146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8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IF(L48="","",IF(D48="kein",'HC-Berechnung'!M98,IF(D48&gt;=0,D48)))</f>
        <v/>
      </c>
      <c r="P48" s="81" t="str">
        <f t="shared" ref="P48:P50" si="43">IF(L48="","",L48+(N48*O48))</f>
        <v/>
      </c>
      <c r="Q48" s="108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Einteilung!AI147</f>
        <v/>
      </c>
      <c r="C49" s="40" t="str">
        <f>Einteilung!AJ147</f>
        <v/>
      </c>
      <c r="D49" s="40" t="str">
        <f>Einteilung!AK147</f>
        <v/>
      </c>
      <c r="F49" s="109"/>
      <c r="G49" s="109"/>
      <c r="H49" s="109"/>
      <c r="I49" s="109"/>
      <c r="J49" s="109"/>
      <c r="K49" s="109"/>
      <c r="L49" s="81" t="str">
        <f t="shared" si="40"/>
        <v/>
      </c>
      <c r="M49" s="108" t="str">
        <f t="shared" si="41"/>
        <v/>
      </c>
      <c r="N49" s="81">
        <f t="shared" si="42"/>
        <v>0</v>
      </c>
      <c r="O49" s="81" t="str">
        <f>IF(L49="","",IF(D49="kein",'HC-Berechnung'!M99,IF(D49&gt;=0,D49)))</f>
        <v/>
      </c>
      <c r="P49" s="81" t="str">
        <f t="shared" si="43"/>
        <v/>
      </c>
      <c r="Q49" s="108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Einteilung!AI148</f>
        <v/>
      </c>
      <c r="C50" s="40" t="str">
        <f>Einteilung!AJ148</f>
        <v/>
      </c>
      <c r="D50" s="40" t="str">
        <f>Einteilung!AK148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8" t="str">
        <f t="shared" si="41"/>
        <v/>
      </c>
      <c r="N50" s="81">
        <f t="shared" si="42"/>
        <v>0</v>
      </c>
      <c r="O50" s="81" t="str">
        <f>IF(L50="","",IF(D50="kein",'HC-Berechnung'!M100,IF(D50&gt;=0,D50)))</f>
        <v/>
      </c>
      <c r="P50" s="81" t="str">
        <f t="shared" si="43"/>
        <v/>
      </c>
      <c r="Q50" s="108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Einteilung!AI149</f>
        <v/>
      </c>
      <c r="C56" s="40" t="str">
        <f>Einteilung!AJ149</f>
        <v/>
      </c>
      <c r="D56" s="40" t="str">
        <f>Einteilung!AK149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8" t="str">
        <f>IF(N56=0,"",L56/N56)</f>
        <v/>
      </c>
      <c r="N56" s="81">
        <f>COUNTIF(F56:K56,"&gt;0")</f>
        <v>0</v>
      </c>
      <c r="O56" s="81" t="str">
        <f>IF(L56="","",IF(D56="kein",'HC-Berechnung'!M101,IF(D56&gt;=0,D56)))</f>
        <v/>
      </c>
      <c r="P56" s="81" t="str">
        <f>IF(L56="","",L56+(N56*O56))</f>
        <v/>
      </c>
      <c r="Q56" s="108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Einteilung!M175</f>
        <v/>
      </c>
      <c r="B57" s="40" t="str">
        <f>Einteilung!AI150</f>
        <v/>
      </c>
      <c r="C57" s="40" t="str">
        <f>Einteilung!AJ150</f>
        <v/>
      </c>
      <c r="D57" s="40" t="str">
        <f>Einteilung!AK150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8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IF(L57="","",IF(D57="kein",'HC-Berechnung'!M102,IF(D57&gt;=0,D57)))</f>
        <v/>
      </c>
      <c r="P57" s="81" t="str">
        <f t="shared" ref="P57:P59" si="51">IF(L57="","",L57+(N57*O57))</f>
        <v/>
      </c>
      <c r="Q57" s="108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Einteilung!AI151</f>
        <v/>
      </c>
      <c r="C58" s="40" t="str">
        <f>Einteilung!AJ151</f>
        <v/>
      </c>
      <c r="D58" s="40" t="str">
        <f>Einteilung!AK151</f>
        <v/>
      </c>
      <c r="F58" s="109"/>
      <c r="G58" s="109"/>
      <c r="H58" s="109"/>
      <c r="I58" s="109"/>
      <c r="J58" s="109"/>
      <c r="K58" s="109"/>
      <c r="L58" s="81" t="str">
        <f t="shared" si="48"/>
        <v/>
      </c>
      <c r="M58" s="108" t="str">
        <f t="shared" si="49"/>
        <v/>
      </c>
      <c r="N58" s="81">
        <f t="shared" si="50"/>
        <v>0</v>
      </c>
      <c r="O58" s="81" t="str">
        <f>IF(L58="","",IF(D58="kein",'HC-Berechnung'!M103,IF(D58&gt;=0,D58)))</f>
        <v/>
      </c>
      <c r="P58" s="81" t="str">
        <f t="shared" si="51"/>
        <v/>
      </c>
      <c r="Q58" s="108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Einteilung!AI152</f>
        <v/>
      </c>
      <c r="C59" s="40" t="str">
        <f>Einteilung!AJ152</f>
        <v/>
      </c>
      <c r="D59" s="40" t="str">
        <f>Einteilung!AK152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8" t="str">
        <f t="shared" si="49"/>
        <v/>
      </c>
      <c r="N59" s="81">
        <f t="shared" si="50"/>
        <v>0</v>
      </c>
      <c r="O59" s="81" t="str">
        <f>IF(L59="","",IF(D59="kein",'HC-Berechnung'!M104,IF(D59&gt;=0,D59)))</f>
        <v/>
      </c>
      <c r="P59" s="81" t="str">
        <f t="shared" si="51"/>
        <v/>
      </c>
      <c r="Q59" s="108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Einteilung!AI153</f>
        <v/>
      </c>
      <c r="C65" s="40" t="str">
        <f>Einteilung!AJ153</f>
        <v/>
      </c>
      <c r="D65" s="40" t="str">
        <f>Einteilung!AK153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8" t="str">
        <f>IF(N65=0,"",L65/N65)</f>
        <v/>
      </c>
      <c r="N65" s="81">
        <f>COUNTIF(F65:K65,"&gt;0")</f>
        <v>0</v>
      </c>
      <c r="O65" s="81" t="str">
        <f>IF(L65="","",IF(D65="kein",'HC-Berechnung'!M105,IF(D65&gt;=0,D65)))</f>
        <v/>
      </c>
      <c r="P65" s="81" t="str">
        <f>IF(L65="","",L65+(N65*O65))</f>
        <v/>
      </c>
      <c r="Q65" s="108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Einteilung!M176</f>
        <v/>
      </c>
      <c r="B66" s="40" t="str">
        <f>Einteilung!AI154</f>
        <v/>
      </c>
      <c r="C66" s="40" t="str">
        <f>Einteilung!AJ154</f>
        <v/>
      </c>
      <c r="D66" s="40" t="str">
        <f>Einteilung!AK154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8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IF(L66="","",IF(D66="kein",'HC-Berechnung'!M106,IF(D66&gt;=0,D66)))</f>
        <v/>
      </c>
      <c r="P66" s="81" t="str">
        <f t="shared" ref="P66:P68" si="59">IF(L66="","",L66+(N66*O66))</f>
        <v/>
      </c>
      <c r="Q66" s="108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Einteilung!AI155</f>
        <v/>
      </c>
      <c r="C67" s="40" t="str">
        <f>Einteilung!AJ155</f>
        <v/>
      </c>
      <c r="D67" s="40" t="str">
        <f>Einteilung!AK155</f>
        <v/>
      </c>
      <c r="F67" s="109"/>
      <c r="G67" s="109"/>
      <c r="H67" s="109"/>
      <c r="I67" s="109"/>
      <c r="J67" s="109"/>
      <c r="K67" s="109"/>
      <c r="L67" s="81" t="str">
        <f t="shared" si="56"/>
        <v/>
      </c>
      <c r="M67" s="108" t="str">
        <f t="shared" si="57"/>
        <v/>
      </c>
      <c r="N67" s="81">
        <f t="shared" si="58"/>
        <v>0</v>
      </c>
      <c r="O67" s="81" t="str">
        <f>IF(L67="","",IF(D67="kein",'HC-Berechnung'!M107,IF(D67&gt;=0,D67)))</f>
        <v/>
      </c>
      <c r="P67" s="81" t="str">
        <f t="shared" si="59"/>
        <v/>
      </c>
      <c r="Q67" s="108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Einteilung!AI156</f>
        <v/>
      </c>
      <c r="C68" s="40" t="str">
        <f>Einteilung!AJ156</f>
        <v/>
      </c>
      <c r="D68" s="40" t="str">
        <f>Einteilung!AK156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8" t="str">
        <f t="shared" si="57"/>
        <v/>
      </c>
      <c r="N68" s="81">
        <f t="shared" si="58"/>
        <v>0</v>
      </c>
      <c r="O68" s="81" t="str">
        <f>IF(L68="","",IF(D68="kein",'HC-Berechnung'!M108,IF(D68&gt;=0,D68)))</f>
        <v/>
      </c>
      <c r="P68" s="81" t="str">
        <f t="shared" si="59"/>
        <v/>
      </c>
      <c r="Q68" s="108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56:S59"/>
    <mergeCell ref="T56:T59"/>
    <mergeCell ref="U56:U59"/>
    <mergeCell ref="S65:S68"/>
    <mergeCell ref="T65:T68"/>
    <mergeCell ref="U65:U68"/>
    <mergeCell ref="S38:S41"/>
    <mergeCell ref="T38:T41"/>
    <mergeCell ref="U38:U41"/>
    <mergeCell ref="S47:S50"/>
    <mergeCell ref="T47:T50"/>
    <mergeCell ref="U47:U50"/>
    <mergeCell ref="S20:S23"/>
    <mergeCell ref="T20:T23"/>
    <mergeCell ref="U20:U23"/>
    <mergeCell ref="S29:S32"/>
    <mergeCell ref="T29:T32"/>
    <mergeCell ref="U29:U32"/>
    <mergeCell ref="S2:S5"/>
    <mergeCell ref="T2:T5"/>
    <mergeCell ref="U2:U5"/>
    <mergeCell ref="S11:S14"/>
    <mergeCell ref="T11:T14"/>
    <mergeCell ref="U11:U1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Einteilung!AL125</f>
        <v/>
      </c>
      <c r="C2" s="40" t="str">
        <f>Einteilung!AM125</f>
        <v/>
      </c>
      <c r="D2" s="40" t="str">
        <f>Einteilung!AN125</f>
        <v/>
      </c>
      <c r="F2" s="81"/>
      <c r="G2" s="81"/>
      <c r="H2" s="81"/>
      <c r="I2" s="81"/>
      <c r="J2" s="81"/>
      <c r="K2" s="81"/>
      <c r="L2" s="81" t="str">
        <f>IF(N2=0,"",SUM(F2:K2))</f>
        <v/>
      </c>
      <c r="M2" s="108" t="str">
        <f>IF(N2=0,"",L2/N2)</f>
        <v/>
      </c>
      <c r="N2" s="81">
        <f>COUNTIF(F2:K2,"&gt;0")</f>
        <v>0</v>
      </c>
      <c r="O2" s="81" t="str">
        <f>IF(L2="","",IF(D2="kein",'HC-Berechnung'!T77,IF(D2&gt;=0,D2)))</f>
        <v/>
      </c>
      <c r="P2" s="81" t="str">
        <f>IF(L2="","",L2+(N2*O2))</f>
        <v/>
      </c>
      <c r="Q2" s="108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Einteilung!N169</f>
        <v/>
      </c>
      <c r="B3" s="40" t="str">
        <f>Einteilung!AL126</f>
        <v/>
      </c>
      <c r="C3" s="40" t="str">
        <f>Einteilung!AM126</f>
        <v/>
      </c>
      <c r="D3" s="40" t="str">
        <f>Einteilung!AN126</f>
        <v/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8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IF(L3="","",IF(D3="kein",'HC-Berechnung'!T78,IF(D3&gt;=0,D3)))</f>
        <v/>
      </c>
      <c r="P3" s="81" t="str">
        <f>IF(L3="","",L3+(N3*O3))</f>
        <v/>
      </c>
      <c r="Q3" s="108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Einteilung!AL127</f>
        <v/>
      </c>
      <c r="C4" s="40" t="str">
        <f>Einteilung!AM127</f>
        <v/>
      </c>
      <c r="D4" s="40" t="str">
        <f>Einteilung!AN127</f>
        <v/>
      </c>
      <c r="F4" s="109"/>
      <c r="G4" s="109"/>
      <c r="H4" s="109"/>
      <c r="I4" s="109"/>
      <c r="J4" s="109"/>
      <c r="K4" s="109"/>
      <c r="L4" s="81" t="str">
        <f t="shared" si="0"/>
        <v/>
      </c>
      <c r="M4" s="108" t="str">
        <f t="shared" si="1"/>
        <v/>
      </c>
      <c r="N4" s="81">
        <f t="shared" si="2"/>
        <v>0</v>
      </c>
      <c r="O4" s="81" t="str">
        <f>IF(L4="","",IF(D4="kein",'HC-Berechnung'!T79,IF(D4&gt;=0,D4)))</f>
        <v/>
      </c>
      <c r="P4" s="81" t="str">
        <f t="shared" ref="P4:P5" si="4">IF(L4="","",L4+(N4*O4))</f>
        <v/>
      </c>
      <c r="Q4" s="108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Einteilung!AL128</f>
        <v/>
      </c>
      <c r="C5" s="40" t="str">
        <f>Einteilung!AM128</f>
        <v/>
      </c>
      <c r="D5" s="40" t="str">
        <f>Einteilung!AN128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8" t="str">
        <f t="shared" si="1"/>
        <v/>
      </c>
      <c r="N5" s="81">
        <f t="shared" si="2"/>
        <v>0</v>
      </c>
      <c r="O5" s="81" t="str">
        <f>IF(L5="","",IF(D5="kein",'HC-Berechnung'!T80,IF(D5&gt;=0,D5)))</f>
        <v/>
      </c>
      <c r="P5" s="81" t="str">
        <f t="shared" si="4"/>
        <v/>
      </c>
      <c r="Q5" s="108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 t="shared" ref="F8:K8" si="7">COUNTIF(F2:F5,"&gt;0")</f>
        <v>0</v>
      </c>
      <c r="G8" s="126">
        <f t="shared" si="7"/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Einteilung!AL129</f>
        <v/>
      </c>
      <c r="C11" s="40" t="str">
        <f>Einteilung!AM129</f>
        <v/>
      </c>
      <c r="D11" s="40" t="str">
        <f>Einteilung!AN129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8" t="str">
        <f>IF(N11=0,"",L11/N11)</f>
        <v/>
      </c>
      <c r="N11" s="81">
        <f>COUNTIF(F11:K11,"&gt;0")</f>
        <v>0</v>
      </c>
      <c r="O11" s="81" t="str">
        <f>IF(L11="","",IF(D11="kein",'HC-Berechnung'!T81,IF(D11&gt;=0,D11)))</f>
        <v/>
      </c>
      <c r="P11" s="81" t="str">
        <f>IF(L11="","",L11+(N11*O11))</f>
        <v/>
      </c>
      <c r="Q11" s="108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Einteilung!N170</f>
        <v/>
      </c>
      <c r="B12" s="40" t="str">
        <f>Einteilung!AL130</f>
        <v/>
      </c>
      <c r="C12" s="40" t="str">
        <f>Einteilung!AM130</f>
        <v/>
      </c>
      <c r="D12" s="40" t="str">
        <f>Einteilung!AN130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8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IF(L12="","",IF(D12="kein",'HC-Berechnung'!T82,IF(D12&gt;=0,D12)))</f>
        <v/>
      </c>
      <c r="P12" s="81" t="str">
        <f t="shared" ref="P12:P14" si="11">IF(L12="","",L12+(N12*O12))</f>
        <v/>
      </c>
      <c r="Q12" s="108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Einteilung!AL131</f>
        <v/>
      </c>
      <c r="C13" s="40" t="str">
        <f>Einteilung!AM131</f>
        <v/>
      </c>
      <c r="D13" s="40" t="str">
        <f>Einteilung!AN131</f>
        <v/>
      </c>
      <c r="F13" s="81"/>
      <c r="G13" s="109"/>
      <c r="H13" s="109"/>
      <c r="I13" s="109"/>
      <c r="J13" s="109"/>
      <c r="K13" s="109"/>
      <c r="L13" s="81" t="str">
        <f t="shared" si="8"/>
        <v/>
      </c>
      <c r="M13" s="108" t="str">
        <f t="shared" si="9"/>
        <v/>
      </c>
      <c r="N13" s="81">
        <f t="shared" si="10"/>
        <v>0</v>
      </c>
      <c r="O13" s="81" t="str">
        <f>IF(L13="","",IF(D13="kein",'HC-Berechnung'!T83,IF(D13&gt;=0,D13)))</f>
        <v/>
      </c>
      <c r="P13" s="81" t="str">
        <f t="shared" si="11"/>
        <v/>
      </c>
      <c r="Q13" s="108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Einteilung!AL132</f>
        <v/>
      </c>
      <c r="C14" s="40" t="str">
        <f>Einteilung!AM132</f>
        <v/>
      </c>
      <c r="D14" s="40" t="str">
        <f>Einteilung!AN132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8" t="str">
        <f t="shared" si="9"/>
        <v/>
      </c>
      <c r="N14" s="81">
        <f t="shared" si="10"/>
        <v>0</v>
      </c>
      <c r="O14" s="81" t="str">
        <f>IF(L14="","",IF(D14="kein",'HC-Berechnung'!T84,IF(D14&gt;=0,D14)))</f>
        <v/>
      </c>
      <c r="P14" s="81" t="str">
        <f t="shared" si="11"/>
        <v/>
      </c>
      <c r="Q14" s="108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Einteilung!AL133</f>
        <v/>
      </c>
      <c r="C20" s="40" t="str">
        <f>Einteilung!AM133</f>
        <v/>
      </c>
      <c r="D20" s="40" t="str">
        <f>Einteilung!AN133</f>
        <v/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8" t="str">
        <f>IF(N20=0,"",L20/N20)</f>
        <v/>
      </c>
      <c r="N20" s="81">
        <f>COUNTIF(F20:K20,"&gt;0")</f>
        <v>0</v>
      </c>
      <c r="O20" s="81" t="str">
        <f>IF(L20="","",IF(D20="kein",'HC-Berechnung'!T85,IF(D20&gt;=0,D20)))</f>
        <v/>
      </c>
      <c r="P20" s="81" t="str">
        <f>IF(L20="","",L20+(N20*O20))</f>
        <v/>
      </c>
      <c r="Q20" s="108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Einteilung!N171</f>
        <v/>
      </c>
      <c r="B21" s="40" t="str">
        <f>Einteilung!AL134</f>
        <v/>
      </c>
      <c r="C21" s="40" t="str">
        <f>Einteilung!AM134</f>
        <v/>
      </c>
      <c r="D21" s="40" t="str">
        <f>Einteilung!AN134</f>
        <v/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8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IF(L21="","",IF(D21="kein",'HC-Berechnung'!T86,IF(D21&gt;=0,D21)))</f>
        <v/>
      </c>
      <c r="P21" s="81" t="str">
        <f t="shared" ref="P21:P23" si="19">IF(L21="","",L21+(N21*O21))</f>
        <v/>
      </c>
      <c r="Q21" s="108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Einteilung!AL135</f>
        <v/>
      </c>
      <c r="C22" s="40" t="str">
        <f>Einteilung!AM135</f>
        <v/>
      </c>
      <c r="D22" s="40" t="str">
        <f>Einteilung!AN135</f>
        <v/>
      </c>
      <c r="F22" s="109"/>
      <c r="G22" s="109"/>
      <c r="H22" s="109"/>
      <c r="I22" s="109"/>
      <c r="J22" s="109"/>
      <c r="K22" s="109"/>
      <c r="L22" s="81" t="str">
        <f t="shared" si="16"/>
        <v/>
      </c>
      <c r="M22" s="108" t="str">
        <f t="shared" si="17"/>
        <v/>
      </c>
      <c r="N22" s="81">
        <f t="shared" si="18"/>
        <v>0</v>
      </c>
      <c r="O22" s="81" t="str">
        <f>IF(L22="","",IF(D22="kein",'HC-Berechnung'!T87,IF(D22&gt;=0,D22)))</f>
        <v/>
      </c>
      <c r="P22" s="81" t="str">
        <f t="shared" si="19"/>
        <v/>
      </c>
      <c r="Q22" s="108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Einteilung!AL136</f>
        <v/>
      </c>
      <c r="C23" s="40" t="str">
        <f>Einteilung!AM136</f>
        <v/>
      </c>
      <c r="D23" s="40" t="str">
        <f>Einteilung!AN136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8" t="str">
        <f t="shared" si="17"/>
        <v/>
      </c>
      <c r="N23" s="81">
        <f t="shared" si="18"/>
        <v>0</v>
      </c>
      <c r="O23" s="81" t="str">
        <f>IF(L23="","",IF(D23="kein",'HC-Berechnung'!T88,IF(D23&gt;=0,D23)))</f>
        <v/>
      </c>
      <c r="P23" s="81" t="str">
        <f t="shared" si="19"/>
        <v/>
      </c>
      <c r="Q23" s="108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32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Einteilung!AL137</f>
        <v/>
      </c>
      <c r="C29" s="40" t="str">
        <f>Einteilung!AM137</f>
        <v/>
      </c>
      <c r="D29" s="40" t="str">
        <f>Einteilung!AN137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8" t="str">
        <f>IF(N29=0,"",L29/N29)</f>
        <v/>
      </c>
      <c r="N29" s="81">
        <f>COUNTIF(F29:K29,"&gt;0")</f>
        <v>0</v>
      </c>
      <c r="O29" s="81" t="str">
        <f>IF(L29="","",IF(D29="kein",'HC-Berechnung'!T89,IF(D29&gt;=0,D29)))</f>
        <v/>
      </c>
      <c r="P29" s="81" t="str">
        <f>IF(L29="","",L29+(N29*O29))</f>
        <v/>
      </c>
      <c r="Q29" s="108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Einteilung!N172</f>
        <v/>
      </c>
      <c r="B30" s="40" t="str">
        <f>Einteilung!AL138</f>
        <v/>
      </c>
      <c r="C30" s="40" t="str">
        <f>Einteilung!AM138</f>
        <v/>
      </c>
      <c r="D30" s="40" t="str">
        <f>Einteilung!AN138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8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IF(L30="","",IF(D30="kein",'HC-Berechnung'!T90,IF(D30&gt;=0,D30)))</f>
        <v/>
      </c>
      <c r="P30" s="81" t="str">
        <f t="shared" ref="P30:P32" si="27">IF(L30="","",L30+(N30*O30))</f>
        <v/>
      </c>
      <c r="Q30" s="108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Einteilung!AL139</f>
        <v/>
      </c>
      <c r="C31" s="40" t="str">
        <f>Einteilung!AM139</f>
        <v/>
      </c>
      <c r="D31" s="40" t="str">
        <f>Einteilung!AN139</f>
        <v/>
      </c>
      <c r="F31" s="109"/>
      <c r="G31" s="109"/>
      <c r="H31" s="109"/>
      <c r="I31" s="109"/>
      <c r="J31" s="109"/>
      <c r="K31" s="109"/>
      <c r="L31" s="81" t="str">
        <f t="shared" si="24"/>
        <v/>
      </c>
      <c r="M31" s="108" t="str">
        <f t="shared" si="25"/>
        <v/>
      </c>
      <c r="N31" s="81">
        <f t="shared" si="26"/>
        <v>0</v>
      </c>
      <c r="O31" s="81" t="str">
        <f>IF(L31="","",IF(D31="kein",'HC-Berechnung'!T91,IF(D31&gt;=0,D31)))</f>
        <v/>
      </c>
      <c r="P31" s="81" t="str">
        <f t="shared" si="27"/>
        <v/>
      </c>
      <c r="Q31" s="108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Einteilung!AL140</f>
        <v/>
      </c>
      <c r="C32" s="40" t="str">
        <f>Einteilung!AM140</f>
        <v/>
      </c>
      <c r="D32" s="40" t="str">
        <f>Einteilung!AN140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8" t="str">
        <f t="shared" si="25"/>
        <v/>
      </c>
      <c r="N32" s="81">
        <f t="shared" si="26"/>
        <v>0</v>
      </c>
      <c r="O32" s="81" t="str">
        <f>IF(L32="","",IF(D32="kein",'HC-Berechnung'!T92,IF(D32&gt;=0,D32)))</f>
        <v/>
      </c>
      <c r="P32" s="81" t="str">
        <f t="shared" si="27"/>
        <v/>
      </c>
      <c r="Q32" s="108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Einteilung!AL141</f>
        <v/>
      </c>
      <c r="C38" s="40" t="str">
        <f>Einteilung!AM141</f>
        <v/>
      </c>
      <c r="D38" s="40" t="str">
        <f>Einteilung!AN141</f>
        <v/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8" t="str">
        <f>IF(N38=0,"",L38/N38)</f>
        <v/>
      </c>
      <c r="N38" s="81">
        <f>COUNTIF(F38:K38,"&gt;0")</f>
        <v>0</v>
      </c>
      <c r="O38" s="81" t="str">
        <f>IF(L38="","",IF(D38="kein",'HC-Berechnung'!T93,IF(D38&gt;=0,D38)))</f>
        <v/>
      </c>
      <c r="P38" s="81" t="str">
        <f>IF(L38="","",L38+(N38*O38))</f>
        <v/>
      </c>
      <c r="Q38" s="108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Einteilung!N173</f>
        <v/>
      </c>
      <c r="B39" s="40" t="str">
        <f>Einteilung!AL142</f>
        <v/>
      </c>
      <c r="C39" s="40" t="str">
        <f>Einteilung!AM142</f>
        <v/>
      </c>
      <c r="D39" s="40" t="str">
        <f>Einteilung!AN142</f>
        <v/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8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IF(L39="","",IF(D39="kein",'HC-Berechnung'!T94,IF(D39&gt;=0,D39)))</f>
        <v/>
      </c>
      <c r="P39" s="81" t="str">
        <f t="shared" ref="P39:P41" si="35">IF(L39="","",L39+(N39*O39))</f>
        <v/>
      </c>
      <c r="Q39" s="108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Einteilung!AL143</f>
        <v/>
      </c>
      <c r="C40" s="40" t="str">
        <f>Einteilung!AM143</f>
        <v/>
      </c>
      <c r="D40" s="40" t="str">
        <f>Einteilung!AN143</f>
        <v/>
      </c>
      <c r="F40" s="109"/>
      <c r="G40" s="109"/>
      <c r="H40" s="109"/>
      <c r="I40" s="109"/>
      <c r="J40" s="109"/>
      <c r="K40" s="109"/>
      <c r="L40" s="81" t="str">
        <f t="shared" si="32"/>
        <v/>
      </c>
      <c r="M40" s="108" t="str">
        <f t="shared" si="33"/>
        <v/>
      </c>
      <c r="N40" s="81">
        <f t="shared" si="34"/>
        <v>0</v>
      </c>
      <c r="O40" s="81" t="str">
        <f>IF(L40="","",IF(D40="kein",'HC-Berechnung'!T95,IF(D40&gt;=0,D40)))</f>
        <v/>
      </c>
      <c r="P40" s="81" t="str">
        <f t="shared" si="35"/>
        <v/>
      </c>
      <c r="Q40" s="108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Einteilung!AL144</f>
        <v/>
      </c>
      <c r="C41" s="40" t="str">
        <f>Einteilung!AM144</f>
        <v/>
      </c>
      <c r="D41" s="40" t="str">
        <f>Einteilung!AN144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8" t="str">
        <f t="shared" si="33"/>
        <v/>
      </c>
      <c r="N41" s="81">
        <f t="shared" si="34"/>
        <v>0</v>
      </c>
      <c r="O41" s="81" t="str">
        <f>IF(L41="","",IF(D41="kein",'HC-Berechnung'!T96,IF(D41&gt;=0,D41)))</f>
        <v/>
      </c>
      <c r="P41" s="81" t="str">
        <f t="shared" si="35"/>
        <v/>
      </c>
      <c r="Q41" s="108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Einteilung!AL145</f>
        <v/>
      </c>
      <c r="C47" s="40" t="str">
        <f>Einteilung!AM145</f>
        <v/>
      </c>
      <c r="D47" s="40" t="str">
        <f>Einteilung!AN145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8" t="str">
        <f>IF(N47=0,"",L47/N47)</f>
        <v/>
      </c>
      <c r="N47" s="81">
        <f>COUNTIF(F47:K47,"&gt;0")</f>
        <v>0</v>
      </c>
      <c r="O47" s="81" t="str">
        <f>IF(L47="","",IF(D47="kein",'HC-Berechnung'!T97,IF(D47&gt;=0,D47)))</f>
        <v/>
      </c>
      <c r="P47" s="81" t="str">
        <f>IF(L47="","",L47+(N47*O47))</f>
        <v/>
      </c>
      <c r="Q47" s="108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Einteilung!N174</f>
        <v/>
      </c>
      <c r="B48" s="40" t="str">
        <f>Einteilung!AL146</f>
        <v/>
      </c>
      <c r="C48" s="40" t="str">
        <f>Einteilung!AM146</f>
        <v/>
      </c>
      <c r="D48" s="40" t="str">
        <f>Einteilung!AN146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8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IF(L48="","",IF(D48="kein",'HC-Berechnung'!T98,IF(D48&gt;=0,D48)))</f>
        <v/>
      </c>
      <c r="P48" s="81" t="str">
        <f t="shared" ref="P48:P50" si="43">IF(L48="","",L48+(N48*O48))</f>
        <v/>
      </c>
      <c r="Q48" s="108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Einteilung!AL147</f>
        <v/>
      </c>
      <c r="C49" s="40" t="str">
        <f>Einteilung!AM147</f>
        <v/>
      </c>
      <c r="D49" s="40" t="str">
        <f>Einteilung!AN147</f>
        <v/>
      </c>
      <c r="F49" s="109"/>
      <c r="G49" s="109"/>
      <c r="H49" s="109"/>
      <c r="I49" s="109"/>
      <c r="J49" s="109"/>
      <c r="K49" s="109"/>
      <c r="L49" s="81" t="str">
        <f t="shared" si="40"/>
        <v/>
      </c>
      <c r="M49" s="108" t="str">
        <f t="shared" si="41"/>
        <v/>
      </c>
      <c r="N49" s="81">
        <f t="shared" si="42"/>
        <v>0</v>
      </c>
      <c r="O49" s="81" t="str">
        <f>IF(L49="","",IF(D49="kein",'HC-Berechnung'!T99,IF(D49&gt;=0,D49)))</f>
        <v/>
      </c>
      <c r="P49" s="81" t="str">
        <f t="shared" si="43"/>
        <v/>
      </c>
      <c r="Q49" s="108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Einteilung!AL148</f>
        <v/>
      </c>
      <c r="C50" s="40" t="str">
        <f>Einteilung!AM148</f>
        <v/>
      </c>
      <c r="D50" s="40" t="str">
        <f>Einteilung!AN148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8" t="str">
        <f t="shared" si="41"/>
        <v/>
      </c>
      <c r="N50" s="81">
        <f t="shared" si="42"/>
        <v>0</v>
      </c>
      <c r="O50" s="81" t="str">
        <f>IF(L50="","",IF(D50="kein",'HC-Berechnung'!T100,IF(D50&gt;=0,D50)))</f>
        <v/>
      </c>
      <c r="P50" s="81" t="str">
        <f t="shared" si="43"/>
        <v/>
      </c>
      <c r="Q50" s="108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Einteilung!AL149</f>
        <v/>
      </c>
      <c r="C56" s="40" t="str">
        <f>Einteilung!AM149</f>
        <v/>
      </c>
      <c r="D56" s="40" t="str">
        <f>Einteilung!AN149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8" t="str">
        <f>IF(N56=0,"",L56/N56)</f>
        <v/>
      </c>
      <c r="N56" s="81">
        <f>COUNTIF(F56:K56,"&gt;0")</f>
        <v>0</v>
      </c>
      <c r="O56" s="81" t="str">
        <f>IF(L56="","",IF(D56="kein",'HC-Berechnung'!T101,IF(D56&gt;=0,D56)))</f>
        <v/>
      </c>
      <c r="P56" s="81" t="str">
        <f>IF(L56="","",L56+(N56*O56))</f>
        <v/>
      </c>
      <c r="Q56" s="108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Einteilung!N175</f>
        <v/>
      </c>
      <c r="B57" s="40" t="str">
        <f>Einteilung!AL150</f>
        <v/>
      </c>
      <c r="C57" s="40" t="str">
        <f>Einteilung!AM150</f>
        <v/>
      </c>
      <c r="D57" s="40" t="str">
        <f>Einteilung!AN150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8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IF(L57="","",IF(D57="kein",'HC-Berechnung'!T102,IF(D57&gt;=0,D57)))</f>
        <v/>
      </c>
      <c r="P57" s="81" t="str">
        <f t="shared" ref="P57:P59" si="51">IF(L57="","",L57+(N57*O57))</f>
        <v/>
      </c>
      <c r="Q57" s="108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Einteilung!AL151</f>
        <v/>
      </c>
      <c r="C58" s="40" t="str">
        <f>Einteilung!AM151</f>
        <v/>
      </c>
      <c r="D58" s="40" t="str">
        <f>Einteilung!AN151</f>
        <v/>
      </c>
      <c r="F58" s="109"/>
      <c r="G58" s="109"/>
      <c r="H58" s="109"/>
      <c r="I58" s="109"/>
      <c r="J58" s="109"/>
      <c r="K58" s="109"/>
      <c r="L58" s="81" t="str">
        <f t="shared" si="48"/>
        <v/>
      </c>
      <c r="M58" s="108" t="str">
        <f t="shared" si="49"/>
        <v/>
      </c>
      <c r="N58" s="81">
        <f t="shared" si="50"/>
        <v>0</v>
      </c>
      <c r="O58" s="81" t="str">
        <f>IF(L58="","",IF(D58="kein",'HC-Berechnung'!T103,IF(D58&gt;=0,D58)))</f>
        <v/>
      </c>
      <c r="P58" s="81" t="str">
        <f t="shared" si="51"/>
        <v/>
      </c>
      <c r="Q58" s="108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Einteilung!AL152</f>
        <v/>
      </c>
      <c r="C59" s="40" t="str">
        <f>Einteilung!AM152</f>
        <v/>
      </c>
      <c r="D59" s="40" t="str">
        <f>Einteilung!AN152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8" t="str">
        <f t="shared" si="49"/>
        <v/>
      </c>
      <c r="N59" s="81">
        <f t="shared" si="50"/>
        <v>0</v>
      </c>
      <c r="O59" s="81" t="str">
        <f>IF(L59="","",IF(D59="kein",'HC-Berechnung'!T104,IF(D59&gt;=0,D59)))</f>
        <v/>
      </c>
      <c r="P59" s="81" t="str">
        <f t="shared" si="51"/>
        <v/>
      </c>
      <c r="Q59" s="108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Einteilung!AL153</f>
        <v/>
      </c>
      <c r="C65" s="40" t="str">
        <f>Einteilung!AM153</f>
        <v/>
      </c>
      <c r="D65" s="40" t="str">
        <f>Einteilung!AN153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8" t="str">
        <f>IF(N65=0,"",L65/N65)</f>
        <v/>
      </c>
      <c r="N65" s="81">
        <f>COUNTIF(F65:K65,"&gt;0")</f>
        <v>0</v>
      </c>
      <c r="O65" s="81" t="str">
        <f>IF(L65="","",IF(D65="kein",'HC-Berechnung'!T105,IF(D65&gt;=0,D65)))</f>
        <v/>
      </c>
      <c r="P65" s="81" t="str">
        <f>IF(L65="","",L65+(N65*O65))</f>
        <v/>
      </c>
      <c r="Q65" s="108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Einteilung!N176</f>
        <v/>
      </c>
      <c r="B66" s="40" t="str">
        <f>Einteilung!AL154</f>
        <v/>
      </c>
      <c r="C66" s="40" t="str">
        <f>Einteilung!AM154</f>
        <v/>
      </c>
      <c r="D66" s="40" t="str">
        <f>Einteilung!AN154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8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IF(L66="","",IF(D66="kein",'HC-Berechnung'!T106,IF(D66&gt;=0,D66)))</f>
        <v/>
      </c>
      <c r="P66" s="81" t="str">
        <f t="shared" ref="P66:P68" si="59">IF(L66="","",L66+(N66*O66))</f>
        <v/>
      </c>
      <c r="Q66" s="108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Einteilung!AL155</f>
        <v/>
      </c>
      <c r="C67" s="40" t="str">
        <f>Einteilung!AM155</f>
        <v/>
      </c>
      <c r="D67" s="40" t="str">
        <f>Einteilung!AN155</f>
        <v/>
      </c>
      <c r="F67" s="109"/>
      <c r="G67" s="109"/>
      <c r="H67" s="109"/>
      <c r="I67" s="109"/>
      <c r="J67" s="109"/>
      <c r="K67" s="109"/>
      <c r="L67" s="81" t="str">
        <f t="shared" si="56"/>
        <v/>
      </c>
      <c r="M67" s="108" t="str">
        <f t="shared" si="57"/>
        <v/>
      </c>
      <c r="N67" s="81">
        <f t="shared" si="58"/>
        <v>0</v>
      </c>
      <c r="O67" s="81" t="str">
        <f>IF(L67="","",IF(D67="kein",'HC-Berechnung'!T107,IF(D67&gt;=0,D67)))</f>
        <v/>
      </c>
      <c r="P67" s="81" t="str">
        <f t="shared" si="59"/>
        <v/>
      </c>
      <c r="Q67" s="108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Einteilung!AL156</f>
        <v/>
      </c>
      <c r="C68" s="40" t="str">
        <f>Einteilung!AM156</f>
        <v/>
      </c>
      <c r="D68" s="40" t="str">
        <f>Einteilung!AN156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8" t="str">
        <f t="shared" si="57"/>
        <v/>
      </c>
      <c r="N68" s="81">
        <f t="shared" si="58"/>
        <v>0</v>
      </c>
      <c r="O68" s="81" t="str">
        <f>IF(L68="","",IF(D68="kein",'HC-Berechnung'!T108,IF(D68&gt;=0,D68)))</f>
        <v/>
      </c>
      <c r="P68" s="81" t="str">
        <f t="shared" si="59"/>
        <v/>
      </c>
      <c r="Q68" s="108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56:S59"/>
    <mergeCell ref="T56:T59"/>
    <mergeCell ref="U56:U59"/>
    <mergeCell ref="S65:S68"/>
    <mergeCell ref="T65:T68"/>
    <mergeCell ref="U65:U68"/>
    <mergeCell ref="S38:S41"/>
    <mergeCell ref="T38:T41"/>
    <mergeCell ref="U38:U41"/>
    <mergeCell ref="S47:S50"/>
    <mergeCell ref="T47:T50"/>
    <mergeCell ref="U47:U50"/>
    <mergeCell ref="S20:S23"/>
    <mergeCell ref="T20:T23"/>
    <mergeCell ref="U20:U23"/>
    <mergeCell ref="S29:S32"/>
    <mergeCell ref="T29:T32"/>
    <mergeCell ref="U29:U32"/>
    <mergeCell ref="S2:S5"/>
    <mergeCell ref="T2:T5"/>
    <mergeCell ref="U2:U5"/>
    <mergeCell ref="S11:S14"/>
    <mergeCell ref="T11:T14"/>
    <mergeCell ref="U11:U1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Einteilung!AO125</f>
        <v/>
      </c>
      <c r="C2" s="40" t="str">
        <f>Einteilung!AP125</f>
        <v/>
      </c>
      <c r="D2" s="40" t="str">
        <f>Einteilung!AQ125</f>
        <v/>
      </c>
      <c r="F2" s="81"/>
      <c r="G2" s="81"/>
      <c r="H2" s="81"/>
      <c r="I2" s="81"/>
      <c r="J2" s="81"/>
      <c r="K2" s="81"/>
      <c r="L2" s="81" t="str">
        <f>IF(N2=0,"",SUM(F2:K2))</f>
        <v/>
      </c>
      <c r="M2" s="108" t="str">
        <f>IF(N2=0,"",L2/N2)</f>
        <v/>
      </c>
      <c r="N2" s="81">
        <f>COUNTIF(F2:K2,"&gt;0")</f>
        <v>0</v>
      </c>
      <c r="O2" s="81" t="str">
        <f>IF(L2="","",IF(D2="kein",'HC-Berechnung'!AA77,IF(D2&gt;=0,D2)))</f>
        <v/>
      </c>
      <c r="P2" s="81" t="str">
        <f>IF(L2="","",L2+(N2*O2))</f>
        <v/>
      </c>
      <c r="Q2" s="108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Einteilung!O169</f>
        <v/>
      </c>
      <c r="B3" s="40" t="str">
        <f>Einteilung!AO126</f>
        <v/>
      </c>
      <c r="C3" s="40" t="str">
        <f>Einteilung!AP126</f>
        <v/>
      </c>
      <c r="D3" s="40" t="str">
        <f>Einteilung!AQ126</f>
        <v/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8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IF(L3="","",IF(D3="kein",'HC-Berechnung'!AA78,IF(D3&gt;=0,D3)))</f>
        <v/>
      </c>
      <c r="P3" s="81" t="str">
        <f>IF(L3="","",L3+(N3*O3))</f>
        <v/>
      </c>
      <c r="Q3" s="108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Einteilung!AO127</f>
        <v/>
      </c>
      <c r="C4" s="40" t="str">
        <f>Einteilung!AP127</f>
        <v/>
      </c>
      <c r="D4" s="40" t="str">
        <f>Einteilung!AQ127</f>
        <v/>
      </c>
      <c r="F4" s="109"/>
      <c r="G4" s="109"/>
      <c r="H4" s="109"/>
      <c r="I4" s="109"/>
      <c r="J4" s="109"/>
      <c r="K4" s="109"/>
      <c r="L4" s="81" t="str">
        <f t="shared" si="0"/>
        <v/>
      </c>
      <c r="M4" s="108" t="str">
        <f t="shared" si="1"/>
        <v/>
      </c>
      <c r="N4" s="81">
        <f t="shared" si="2"/>
        <v>0</v>
      </c>
      <c r="O4" s="81" t="str">
        <f>IF(L4="","",IF(D4="kein",'HC-Berechnung'!AA79,IF(D4&gt;=0,D4)))</f>
        <v/>
      </c>
      <c r="P4" s="81" t="str">
        <f t="shared" ref="P4:P5" si="4">IF(L4="","",L4+(N4*O4))</f>
        <v/>
      </c>
      <c r="Q4" s="108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Einteilung!AO128</f>
        <v/>
      </c>
      <c r="C5" s="40" t="str">
        <f>Einteilung!AP128</f>
        <v/>
      </c>
      <c r="D5" s="40" t="str">
        <f>Einteilung!AQ128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8" t="str">
        <f t="shared" si="1"/>
        <v/>
      </c>
      <c r="N5" s="81">
        <f t="shared" si="2"/>
        <v>0</v>
      </c>
      <c r="O5" s="81" t="str">
        <f>IF(L5="","",IF(D5="kein",'HC-Berechnung'!AA80,IF(D5&gt;=0,D5)))</f>
        <v/>
      </c>
      <c r="P5" s="81" t="str">
        <f t="shared" si="4"/>
        <v/>
      </c>
      <c r="Q5" s="108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Einteilung!AO129</f>
        <v/>
      </c>
      <c r="C11" s="40" t="str">
        <f>Einteilung!AP129</f>
        <v/>
      </c>
      <c r="D11" s="40" t="str">
        <f>Einteilung!AQ129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8" t="str">
        <f>IF(N11=0,"",L11/N11)</f>
        <v/>
      </c>
      <c r="N11" s="81">
        <f>COUNTIF(F11:K11,"&gt;0")</f>
        <v>0</v>
      </c>
      <c r="O11" s="81" t="str">
        <f>IF(L11="","",IF(D11="kein",'HC-Berechnung'!AA81,IF(D11&gt;=0,D11)))</f>
        <v/>
      </c>
      <c r="P11" s="81" t="str">
        <f>IF(L11="","",L11+(N11*O11))</f>
        <v/>
      </c>
      <c r="Q11" s="108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Einteilung!O170</f>
        <v/>
      </c>
      <c r="B12" s="40" t="str">
        <f>Einteilung!AO130</f>
        <v/>
      </c>
      <c r="C12" s="40" t="str">
        <f>Einteilung!AP130</f>
        <v/>
      </c>
      <c r="D12" s="40" t="str">
        <f>Einteilung!AQ130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8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IF(L12="","",IF(D12="kein",'HC-Berechnung'!AA82,IF(D12&gt;=0,D12)))</f>
        <v/>
      </c>
      <c r="P12" s="81" t="str">
        <f t="shared" ref="P12:P14" si="11">IF(L12="","",L12+(N12*O12))</f>
        <v/>
      </c>
      <c r="Q12" s="108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Einteilung!AO131</f>
        <v/>
      </c>
      <c r="C13" s="40" t="str">
        <f>Einteilung!AP131</f>
        <v/>
      </c>
      <c r="D13" s="40" t="str">
        <f>Einteilung!AQ131</f>
        <v/>
      </c>
      <c r="F13" s="81"/>
      <c r="G13" s="109"/>
      <c r="H13" s="109"/>
      <c r="I13" s="109"/>
      <c r="J13" s="109"/>
      <c r="K13" s="109"/>
      <c r="L13" s="81" t="str">
        <f t="shared" si="8"/>
        <v/>
      </c>
      <c r="M13" s="108" t="str">
        <f t="shared" si="9"/>
        <v/>
      </c>
      <c r="N13" s="81">
        <f t="shared" si="10"/>
        <v>0</v>
      </c>
      <c r="O13" s="81" t="str">
        <f>IF(L13="","",IF(D13="kein",'HC-Berechnung'!AA83,IF(D13&gt;=0,D13)))</f>
        <v/>
      </c>
      <c r="P13" s="81" t="str">
        <f t="shared" si="11"/>
        <v/>
      </c>
      <c r="Q13" s="108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Einteilung!AO132</f>
        <v/>
      </c>
      <c r="C14" s="40" t="str">
        <f>Einteilung!AP132</f>
        <v/>
      </c>
      <c r="D14" s="40" t="str">
        <f>Einteilung!AQ132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8" t="str">
        <f t="shared" si="9"/>
        <v/>
      </c>
      <c r="N14" s="81">
        <f t="shared" si="10"/>
        <v>0</v>
      </c>
      <c r="O14" s="81" t="str">
        <f>IF(L14="","",IF(D14="kein",'HC-Berechnung'!AA84,IF(D14&gt;=0,D14)))</f>
        <v/>
      </c>
      <c r="P14" s="81" t="str">
        <f t="shared" si="11"/>
        <v/>
      </c>
      <c r="Q14" s="108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32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Einteilung!AO133</f>
        <v/>
      </c>
      <c r="C20" s="40" t="str">
        <f>Einteilung!AP133</f>
        <v/>
      </c>
      <c r="D20" s="40" t="str">
        <f>Einteilung!AQ133</f>
        <v/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8" t="str">
        <f>IF(N20=0,"",L20/N20)</f>
        <v/>
      </c>
      <c r="N20" s="81">
        <f>COUNTIF(F20:K20,"&gt;0")</f>
        <v>0</v>
      </c>
      <c r="O20" s="81" t="str">
        <f>IF(L20="","",IF(D20="kein",'HC-Berechnung'!AA85,IF(D20&gt;=0,D20)))</f>
        <v/>
      </c>
      <c r="P20" s="81" t="str">
        <f>IF(L20="","",L20+(N20*O20))</f>
        <v/>
      </c>
      <c r="Q20" s="108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Einteilung!O171</f>
        <v/>
      </c>
      <c r="B21" s="40" t="str">
        <f>Einteilung!AO134</f>
        <v/>
      </c>
      <c r="C21" s="40" t="str">
        <f>Einteilung!AP134</f>
        <v/>
      </c>
      <c r="D21" s="40" t="str">
        <f>Einteilung!AQ134</f>
        <v/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8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IF(L21="","",IF(D21="kein",'HC-Berechnung'!AA86,IF(D21&gt;=0,D21)))</f>
        <v/>
      </c>
      <c r="P21" s="81" t="str">
        <f t="shared" ref="P21:P23" si="19">IF(L21="","",L21+(N21*O21))</f>
        <v/>
      </c>
      <c r="Q21" s="108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Einteilung!AO135</f>
        <v/>
      </c>
      <c r="C22" s="40" t="str">
        <f>Einteilung!AP135</f>
        <v/>
      </c>
      <c r="D22" s="40" t="str">
        <f>Einteilung!AQ135</f>
        <v/>
      </c>
      <c r="F22" s="109"/>
      <c r="G22" s="109"/>
      <c r="H22" s="109"/>
      <c r="I22" s="109"/>
      <c r="J22" s="109"/>
      <c r="K22" s="109"/>
      <c r="L22" s="81" t="str">
        <f t="shared" si="16"/>
        <v/>
      </c>
      <c r="M22" s="108" t="str">
        <f t="shared" si="17"/>
        <v/>
      </c>
      <c r="N22" s="81">
        <f t="shared" si="18"/>
        <v>0</v>
      </c>
      <c r="O22" s="81" t="str">
        <f>IF(L22="","",IF(D22="kein",'HC-Berechnung'!AA87,IF(D22&gt;=0,D22)))</f>
        <v/>
      </c>
      <c r="P22" s="81" t="str">
        <f t="shared" si="19"/>
        <v/>
      </c>
      <c r="Q22" s="108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Einteilung!AO136</f>
        <v/>
      </c>
      <c r="C23" s="40" t="str">
        <f>Einteilung!AP136</f>
        <v/>
      </c>
      <c r="D23" s="40" t="str">
        <f>Einteilung!AQ136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8" t="str">
        <f t="shared" si="17"/>
        <v/>
      </c>
      <c r="N23" s="81">
        <f t="shared" si="18"/>
        <v>0</v>
      </c>
      <c r="O23" s="81" t="str">
        <f>IF(L23="","",IF(D23="kein",'HC-Berechnung'!AA88,IF(D23&gt;=0,D23)))</f>
        <v/>
      </c>
      <c r="P23" s="81" t="str">
        <f t="shared" si="19"/>
        <v/>
      </c>
      <c r="Q23" s="108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Einteilung!AO137</f>
        <v/>
      </c>
      <c r="C29" s="40" t="str">
        <f>Einteilung!AP137</f>
        <v/>
      </c>
      <c r="D29" s="40" t="str">
        <f>Einteilung!AQ137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8" t="str">
        <f>IF(N29=0,"",L29/N29)</f>
        <v/>
      </c>
      <c r="N29" s="81">
        <f>COUNTIF(F29:K29,"&gt;0")</f>
        <v>0</v>
      </c>
      <c r="O29" s="81" t="str">
        <f>IF(L29="","",IF(D29="kein",'HC-Berechnung'!AA89,IF(D29&gt;=0,D29)))</f>
        <v/>
      </c>
      <c r="P29" s="81" t="str">
        <f>IF(L29="","",L29+(N29*O29))</f>
        <v/>
      </c>
      <c r="Q29" s="108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Einteilung!O172</f>
        <v/>
      </c>
      <c r="B30" s="40" t="str">
        <f>Einteilung!AO138</f>
        <v/>
      </c>
      <c r="C30" s="40" t="str">
        <f>Einteilung!AP138</f>
        <v/>
      </c>
      <c r="D30" s="40" t="str">
        <f>Einteilung!AQ138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8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IF(L30="","",IF(D30="kein",'HC-Berechnung'!AA90,IF(D30&gt;=0,D30)))</f>
        <v/>
      </c>
      <c r="P30" s="81" t="str">
        <f t="shared" ref="P30:P32" si="27">IF(L30="","",L30+(N30*O30))</f>
        <v/>
      </c>
      <c r="Q30" s="108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Einteilung!AO139</f>
        <v/>
      </c>
      <c r="C31" s="40" t="str">
        <f>Einteilung!AP139</f>
        <v/>
      </c>
      <c r="D31" s="40" t="str">
        <f>Einteilung!AQ139</f>
        <v/>
      </c>
      <c r="F31" s="109"/>
      <c r="G31" s="109"/>
      <c r="H31" s="109"/>
      <c r="I31" s="109"/>
      <c r="J31" s="109"/>
      <c r="K31" s="109"/>
      <c r="L31" s="81" t="str">
        <f t="shared" si="24"/>
        <v/>
      </c>
      <c r="M31" s="108" t="str">
        <f t="shared" si="25"/>
        <v/>
      </c>
      <c r="N31" s="81">
        <f t="shared" si="26"/>
        <v>0</v>
      </c>
      <c r="O31" s="81" t="str">
        <f>IF(L31="","",IF(D31="kein",'HC-Berechnung'!AA91,IF(D31&gt;=0,D31)))</f>
        <v/>
      </c>
      <c r="P31" s="81" t="str">
        <f t="shared" si="27"/>
        <v/>
      </c>
      <c r="Q31" s="108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Einteilung!AO140</f>
        <v/>
      </c>
      <c r="C32" s="40" t="str">
        <f>Einteilung!AP140</f>
        <v/>
      </c>
      <c r="D32" s="40" t="str">
        <f>Einteilung!AQ140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8" t="str">
        <f t="shared" si="25"/>
        <v/>
      </c>
      <c r="N32" s="81">
        <f t="shared" si="26"/>
        <v>0</v>
      </c>
      <c r="O32" s="81" t="str">
        <f>IF(L32="","",IF(D32="kein",'HC-Berechnung'!AA92,IF(D32&gt;=0,D32)))</f>
        <v/>
      </c>
      <c r="P32" s="81" t="str">
        <f t="shared" si="27"/>
        <v/>
      </c>
      <c r="Q32" s="108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Einteilung!AO141</f>
        <v/>
      </c>
      <c r="C38" s="40" t="str">
        <f>Einteilung!AP141</f>
        <v/>
      </c>
      <c r="D38" s="40" t="str">
        <f>Einteilung!AQ141</f>
        <v/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8" t="str">
        <f>IF(N38=0,"",L38/N38)</f>
        <v/>
      </c>
      <c r="N38" s="81">
        <f>COUNTIF(F38:K38,"&gt;0")</f>
        <v>0</v>
      </c>
      <c r="O38" s="81" t="str">
        <f>IF(L38="","",IF(D38="kein",'HC-Berechnung'!AA93,IF(D38&gt;=0,D38)))</f>
        <v/>
      </c>
      <c r="P38" s="81" t="str">
        <f>IF(L38="","",L38+(N38*O38))</f>
        <v/>
      </c>
      <c r="Q38" s="108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Einteilung!O173</f>
        <v/>
      </c>
      <c r="B39" s="40" t="str">
        <f>Einteilung!AO142</f>
        <v/>
      </c>
      <c r="C39" s="40" t="str">
        <f>Einteilung!AP142</f>
        <v/>
      </c>
      <c r="D39" s="40" t="str">
        <f>Einteilung!AQ142</f>
        <v/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8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IF(L39="","",IF(D39="kein",'HC-Berechnung'!AA94,IF(D39&gt;=0,D39)))</f>
        <v/>
      </c>
      <c r="P39" s="81" t="str">
        <f t="shared" ref="P39:P41" si="35">IF(L39="","",L39+(N39*O39))</f>
        <v/>
      </c>
      <c r="Q39" s="108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Einteilung!AO143</f>
        <v/>
      </c>
      <c r="C40" s="40" t="str">
        <f>Einteilung!AP143</f>
        <v/>
      </c>
      <c r="D40" s="40" t="str">
        <f>Einteilung!AQ143</f>
        <v/>
      </c>
      <c r="F40" s="109"/>
      <c r="G40" s="109"/>
      <c r="H40" s="109"/>
      <c r="I40" s="109"/>
      <c r="J40" s="109"/>
      <c r="K40" s="109"/>
      <c r="L40" s="81" t="str">
        <f t="shared" si="32"/>
        <v/>
      </c>
      <c r="M40" s="108" t="str">
        <f t="shared" si="33"/>
        <v/>
      </c>
      <c r="N40" s="81">
        <f t="shared" si="34"/>
        <v>0</v>
      </c>
      <c r="O40" s="81" t="str">
        <f>IF(L40="","",IF(D40="kein",'HC-Berechnung'!AA95,IF(D40&gt;=0,D40)))</f>
        <v/>
      </c>
      <c r="P40" s="81" t="str">
        <f t="shared" si="35"/>
        <v/>
      </c>
      <c r="Q40" s="108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Einteilung!AO144</f>
        <v/>
      </c>
      <c r="C41" s="40" t="str">
        <f>Einteilung!AP144</f>
        <v/>
      </c>
      <c r="D41" s="40" t="str">
        <f>Einteilung!AQ144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8" t="str">
        <f t="shared" si="33"/>
        <v/>
      </c>
      <c r="N41" s="81">
        <f t="shared" si="34"/>
        <v>0</v>
      </c>
      <c r="O41" s="81" t="str">
        <f>IF(L41="","",IF(D41="kein",'HC-Berechnung'!AA96,IF(D41&gt;=0,D41)))</f>
        <v/>
      </c>
      <c r="P41" s="81" t="str">
        <f t="shared" si="35"/>
        <v/>
      </c>
      <c r="Q41" s="108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Einteilung!AO145</f>
        <v/>
      </c>
      <c r="C47" s="40" t="str">
        <f>Einteilung!AP145</f>
        <v/>
      </c>
      <c r="D47" s="40" t="str">
        <f>Einteilung!AQ145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8" t="str">
        <f>IF(N47=0,"",L47/N47)</f>
        <v/>
      </c>
      <c r="N47" s="81">
        <f>COUNTIF(F47:K47,"&gt;0")</f>
        <v>0</v>
      </c>
      <c r="O47" s="81" t="str">
        <f>IF(L47="","",IF(D47="kein",'HC-Berechnung'!AA97,IF(D47&gt;=0,D47)))</f>
        <v/>
      </c>
      <c r="P47" s="81" t="str">
        <f>IF(L47="","",L47+(N47*O47))</f>
        <v/>
      </c>
      <c r="Q47" s="108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Einteilung!O174</f>
        <v/>
      </c>
      <c r="B48" s="40" t="str">
        <f>Einteilung!AO146</f>
        <v/>
      </c>
      <c r="C48" s="40" t="str">
        <f>Einteilung!AP146</f>
        <v/>
      </c>
      <c r="D48" s="40" t="str">
        <f>Einteilung!AQ146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8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IF(L48="","",IF(D48="kein",'HC-Berechnung'!AA98,IF(D48&gt;=0,D48)))</f>
        <v/>
      </c>
      <c r="P48" s="81" t="str">
        <f t="shared" ref="P48:P50" si="43">IF(L48="","",L48+(N48*O48))</f>
        <v/>
      </c>
      <c r="Q48" s="108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Einteilung!AO147</f>
        <v/>
      </c>
      <c r="C49" s="40" t="str">
        <f>Einteilung!AP147</f>
        <v/>
      </c>
      <c r="D49" s="40" t="str">
        <f>Einteilung!AQ147</f>
        <v/>
      </c>
      <c r="F49" s="109"/>
      <c r="G49" s="109"/>
      <c r="H49" s="109"/>
      <c r="I49" s="109"/>
      <c r="J49" s="109"/>
      <c r="K49" s="109"/>
      <c r="L49" s="81" t="str">
        <f t="shared" si="40"/>
        <v/>
      </c>
      <c r="M49" s="108" t="str">
        <f t="shared" si="41"/>
        <v/>
      </c>
      <c r="N49" s="81">
        <f t="shared" si="42"/>
        <v>0</v>
      </c>
      <c r="O49" s="81" t="str">
        <f>IF(L49="","",IF(D49="kein",'HC-Berechnung'!AA99,IF(D49&gt;=0,D49)))</f>
        <v/>
      </c>
      <c r="P49" s="81" t="str">
        <f t="shared" si="43"/>
        <v/>
      </c>
      <c r="Q49" s="108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Einteilung!AO148</f>
        <v/>
      </c>
      <c r="C50" s="40" t="str">
        <f>Einteilung!AP148</f>
        <v/>
      </c>
      <c r="D50" s="40" t="str">
        <f>Einteilung!AQ148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8" t="str">
        <f t="shared" si="41"/>
        <v/>
      </c>
      <c r="N50" s="81">
        <f t="shared" si="42"/>
        <v>0</v>
      </c>
      <c r="O50" s="81" t="str">
        <f>IF(L50="","",IF(D50="kein",'HC-Berechnung'!AA100,IF(D50&gt;=0,D50)))</f>
        <v/>
      </c>
      <c r="P50" s="81" t="str">
        <f t="shared" si="43"/>
        <v/>
      </c>
      <c r="Q50" s="108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Einteilung!AO149</f>
        <v/>
      </c>
      <c r="C56" s="40" t="str">
        <f>Einteilung!AP149</f>
        <v/>
      </c>
      <c r="D56" s="40" t="str">
        <f>Einteilung!AQ149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8" t="str">
        <f>IF(N56=0,"",L56/N56)</f>
        <v/>
      </c>
      <c r="N56" s="81">
        <f>COUNTIF(F56:K56,"&gt;0")</f>
        <v>0</v>
      </c>
      <c r="O56" s="81" t="str">
        <f>IF(L56="","",IF(D56="kein",'HC-Berechnung'!AA101,IF(D56&gt;=0,D56)))</f>
        <v/>
      </c>
      <c r="P56" s="81" t="str">
        <f>IF(L56="","",L56+(N56*O56))</f>
        <v/>
      </c>
      <c r="Q56" s="108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Einteilung!O175</f>
        <v/>
      </c>
      <c r="B57" s="40" t="str">
        <f>Einteilung!AO150</f>
        <v/>
      </c>
      <c r="C57" s="40" t="str">
        <f>Einteilung!AP150</f>
        <v/>
      </c>
      <c r="D57" s="40" t="str">
        <f>Einteilung!AQ150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8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IF(L57="","",IF(D57="kein",'HC-Berechnung'!AA102,IF(D57&gt;=0,D57)))</f>
        <v/>
      </c>
      <c r="P57" s="81" t="str">
        <f t="shared" ref="P57:P59" si="51">IF(L57="","",L57+(N57*O57))</f>
        <v/>
      </c>
      <c r="Q57" s="108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Einteilung!AO151</f>
        <v/>
      </c>
      <c r="C58" s="40" t="str">
        <f>Einteilung!AP151</f>
        <v/>
      </c>
      <c r="D58" s="40" t="str">
        <f>Einteilung!AQ151</f>
        <v/>
      </c>
      <c r="F58" s="109"/>
      <c r="G58" s="109"/>
      <c r="H58" s="109"/>
      <c r="I58" s="109"/>
      <c r="J58" s="109"/>
      <c r="K58" s="109"/>
      <c r="L58" s="81" t="str">
        <f t="shared" si="48"/>
        <v/>
      </c>
      <c r="M58" s="108" t="str">
        <f t="shared" si="49"/>
        <v/>
      </c>
      <c r="N58" s="81">
        <f t="shared" si="50"/>
        <v>0</v>
      </c>
      <c r="O58" s="81" t="str">
        <f>IF(L58="","",IF(D58="kein",'HC-Berechnung'!AA103,IF(D58&gt;=0,D58)))</f>
        <v/>
      </c>
      <c r="P58" s="81" t="str">
        <f t="shared" si="51"/>
        <v/>
      </c>
      <c r="Q58" s="108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Einteilung!AO152</f>
        <v/>
      </c>
      <c r="C59" s="40" t="str">
        <f>Einteilung!AP152</f>
        <v/>
      </c>
      <c r="D59" s="40" t="str">
        <f>Einteilung!AQ152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8" t="str">
        <f t="shared" si="49"/>
        <v/>
      </c>
      <c r="N59" s="81">
        <f t="shared" si="50"/>
        <v>0</v>
      </c>
      <c r="O59" s="81" t="str">
        <f>IF(L59="","",IF(D59="kein",'HC-Berechnung'!AA104,IF(D59&gt;=0,D59)))</f>
        <v/>
      </c>
      <c r="P59" s="81" t="str">
        <f t="shared" si="51"/>
        <v/>
      </c>
      <c r="Q59" s="108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Einteilung!AO153</f>
        <v/>
      </c>
      <c r="C65" s="40" t="str">
        <f>Einteilung!AP153</f>
        <v/>
      </c>
      <c r="D65" s="40" t="str">
        <f>Einteilung!AQ153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8" t="str">
        <f>IF(N65=0,"",L65/N65)</f>
        <v/>
      </c>
      <c r="N65" s="81">
        <f>COUNTIF(F65:K65,"&gt;0")</f>
        <v>0</v>
      </c>
      <c r="O65" s="81" t="str">
        <f>IF(L65="","",IF(D65="kein",'HC-Berechnung'!AA105,IF(D65&gt;=0,D65)))</f>
        <v/>
      </c>
      <c r="P65" s="81" t="str">
        <f>IF(L65="","",L65+(N65*O65))</f>
        <v/>
      </c>
      <c r="Q65" s="108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Einteilung!O176</f>
        <v/>
      </c>
      <c r="B66" s="40" t="str">
        <f>Einteilung!AO154</f>
        <v/>
      </c>
      <c r="C66" s="40" t="str">
        <f>Einteilung!AP154</f>
        <v/>
      </c>
      <c r="D66" s="40" t="str">
        <f>Einteilung!AQ154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8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IF(L66="","",IF(D66="kein",'HC-Berechnung'!AA106,IF(D66&gt;=0,D66)))</f>
        <v/>
      </c>
      <c r="P66" s="81" t="str">
        <f t="shared" ref="P66:P68" si="59">IF(L66="","",L66+(N66*O66))</f>
        <v/>
      </c>
      <c r="Q66" s="108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Einteilung!AO155</f>
        <v/>
      </c>
      <c r="C67" s="40" t="str">
        <f>Einteilung!AP155</f>
        <v/>
      </c>
      <c r="D67" s="40" t="str">
        <f>Einteilung!AQ155</f>
        <v/>
      </c>
      <c r="F67" s="109"/>
      <c r="G67" s="109"/>
      <c r="H67" s="109"/>
      <c r="I67" s="109"/>
      <c r="J67" s="109"/>
      <c r="K67" s="109"/>
      <c r="L67" s="81" t="str">
        <f t="shared" si="56"/>
        <v/>
      </c>
      <c r="M67" s="108" t="str">
        <f t="shared" si="57"/>
        <v/>
      </c>
      <c r="N67" s="81">
        <f t="shared" si="58"/>
        <v>0</v>
      </c>
      <c r="O67" s="81" t="str">
        <f>IF(L67="","",IF(D67="kein",'HC-Berechnung'!AA107,IF(D67&gt;=0,D67)))</f>
        <v/>
      </c>
      <c r="P67" s="81" t="str">
        <f t="shared" si="59"/>
        <v/>
      </c>
      <c r="Q67" s="108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Einteilung!AO156</f>
        <v/>
      </c>
      <c r="C68" s="40" t="str">
        <f>Einteilung!AP156</f>
        <v/>
      </c>
      <c r="D68" s="40" t="str">
        <f>Einteilung!AQ156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8" t="str">
        <f t="shared" si="57"/>
        <v/>
      </c>
      <c r="N68" s="81">
        <f t="shared" si="58"/>
        <v>0</v>
      </c>
      <c r="O68" s="81" t="str">
        <f>IF(L68="","",IF(D68="kein",'HC-Berechnung'!AA108,IF(D68&gt;=0,D68)))</f>
        <v/>
      </c>
      <c r="P68" s="81" t="str">
        <f t="shared" si="59"/>
        <v/>
      </c>
      <c r="Q68" s="108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56:S59"/>
    <mergeCell ref="T56:T59"/>
    <mergeCell ref="U56:U59"/>
    <mergeCell ref="S65:S68"/>
    <mergeCell ref="T65:T68"/>
    <mergeCell ref="U65:U68"/>
    <mergeCell ref="S38:S41"/>
    <mergeCell ref="T38:T41"/>
    <mergeCell ref="U38:U41"/>
    <mergeCell ref="S47:S50"/>
    <mergeCell ref="T47:T50"/>
    <mergeCell ref="U47:U50"/>
    <mergeCell ref="S20:S23"/>
    <mergeCell ref="T20:T23"/>
    <mergeCell ref="U20:U23"/>
    <mergeCell ref="S29:S32"/>
    <mergeCell ref="T29:T32"/>
    <mergeCell ref="U29:U32"/>
    <mergeCell ref="S2:S5"/>
    <mergeCell ref="T2:T5"/>
    <mergeCell ref="U2:U5"/>
    <mergeCell ref="S11:S14"/>
    <mergeCell ref="T11:T14"/>
    <mergeCell ref="U11:U1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8"/>
  <sheetViews>
    <sheetView topLeftCell="AB1" workbookViewId="0">
      <selection activeCell="AX3" sqref="AX3"/>
    </sheetView>
  </sheetViews>
  <sheetFormatPr baseColWidth="10" defaultRowHeight="11.25" x14ac:dyDescent="0.25"/>
  <cols>
    <col min="1" max="87" width="5.7109375" style="76" customWidth="1"/>
    <col min="88" max="16384" width="11.42578125" style="76"/>
  </cols>
  <sheetData>
    <row r="1" spans="1:87" x14ac:dyDescent="0.25">
      <c r="A1" s="82" t="s">
        <v>74</v>
      </c>
      <c r="B1" s="76">
        <v>210</v>
      </c>
      <c r="C1" s="76">
        <v>209</v>
      </c>
      <c r="D1" s="76">
        <v>208</v>
      </c>
      <c r="E1" s="76">
        <v>207</v>
      </c>
      <c r="F1" s="76">
        <v>206</v>
      </c>
      <c r="G1" s="76">
        <v>205</v>
      </c>
      <c r="H1" s="76">
        <v>204</v>
      </c>
      <c r="I1" s="76">
        <v>203</v>
      </c>
      <c r="J1" s="76">
        <v>202</v>
      </c>
      <c r="K1" s="76">
        <v>201</v>
      </c>
      <c r="L1" s="76">
        <v>200</v>
      </c>
      <c r="M1" s="76">
        <v>199</v>
      </c>
      <c r="N1" s="76">
        <v>198</v>
      </c>
      <c r="O1" s="76">
        <v>197</v>
      </c>
      <c r="P1" s="76">
        <v>196</v>
      </c>
      <c r="Q1" s="76">
        <v>195</v>
      </c>
      <c r="R1" s="76">
        <v>194</v>
      </c>
      <c r="S1" s="76">
        <v>193</v>
      </c>
      <c r="T1" s="76">
        <v>192</v>
      </c>
      <c r="U1" s="76">
        <v>191</v>
      </c>
      <c r="V1" s="76">
        <v>190</v>
      </c>
      <c r="W1" s="76">
        <v>189</v>
      </c>
      <c r="X1" s="76">
        <v>188</v>
      </c>
      <c r="Y1" s="76">
        <v>187</v>
      </c>
      <c r="Z1" s="76">
        <v>186</v>
      </c>
      <c r="AA1" s="76">
        <v>185</v>
      </c>
      <c r="AB1" s="76">
        <v>184</v>
      </c>
      <c r="AC1" s="76">
        <v>183</v>
      </c>
      <c r="AD1" s="76">
        <v>182</v>
      </c>
      <c r="AE1" s="76">
        <v>181</v>
      </c>
      <c r="AF1" s="76">
        <v>180</v>
      </c>
      <c r="AG1" s="76">
        <v>179</v>
      </c>
      <c r="AH1" s="76">
        <v>178</v>
      </c>
      <c r="AI1" s="76">
        <v>177</v>
      </c>
      <c r="AJ1" s="76">
        <v>176</v>
      </c>
      <c r="AK1" s="76">
        <v>175</v>
      </c>
      <c r="AL1" s="76">
        <v>174</v>
      </c>
      <c r="AM1" s="76">
        <v>173</v>
      </c>
      <c r="AN1" s="76">
        <v>172</v>
      </c>
      <c r="AO1" s="76">
        <v>171</v>
      </c>
      <c r="AP1" s="76">
        <v>170</v>
      </c>
      <c r="AQ1" s="76">
        <v>169</v>
      </c>
      <c r="AR1" s="76">
        <v>168</v>
      </c>
      <c r="AS1" s="76">
        <v>167</v>
      </c>
      <c r="AT1" s="76">
        <v>166</v>
      </c>
      <c r="AU1" s="76">
        <v>165</v>
      </c>
      <c r="AV1" s="76">
        <v>164</v>
      </c>
      <c r="AW1" s="76">
        <v>163</v>
      </c>
      <c r="AX1" s="76">
        <v>162</v>
      </c>
      <c r="AY1" s="76">
        <v>161</v>
      </c>
      <c r="AZ1" s="76">
        <v>160</v>
      </c>
      <c r="BA1" s="76">
        <v>159</v>
      </c>
      <c r="BB1" s="76">
        <v>158</v>
      </c>
      <c r="BC1" s="76">
        <v>157</v>
      </c>
      <c r="BD1" s="76">
        <v>156</v>
      </c>
      <c r="BE1" s="76">
        <v>155</v>
      </c>
      <c r="BF1" s="76">
        <v>154</v>
      </c>
      <c r="BG1" s="76">
        <v>153</v>
      </c>
      <c r="BH1" s="76">
        <v>152</v>
      </c>
      <c r="BI1" s="76">
        <v>151</v>
      </c>
      <c r="BJ1" s="76">
        <v>150</v>
      </c>
      <c r="BK1" s="76">
        <v>149</v>
      </c>
      <c r="BL1" s="76">
        <v>148</v>
      </c>
      <c r="BM1" s="76">
        <v>147</v>
      </c>
      <c r="BN1" s="76">
        <v>146</v>
      </c>
      <c r="BO1" s="76">
        <v>145</v>
      </c>
      <c r="BP1" s="76">
        <v>144</v>
      </c>
      <c r="BQ1" s="76">
        <v>143</v>
      </c>
      <c r="BR1" s="76">
        <v>142</v>
      </c>
      <c r="BS1" s="76">
        <v>141</v>
      </c>
      <c r="BT1" s="76">
        <v>140</v>
      </c>
      <c r="BU1" s="76">
        <v>139</v>
      </c>
      <c r="BV1" s="76">
        <v>138</v>
      </c>
      <c r="BW1" s="76">
        <v>137</v>
      </c>
      <c r="BX1" s="76">
        <v>136</v>
      </c>
      <c r="BY1" s="76">
        <v>135</v>
      </c>
      <c r="BZ1" s="76">
        <v>134</v>
      </c>
      <c r="CA1" s="76">
        <v>133</v>
      </c>
      <c r="CB1" s="76">
        <v>132</v>
      </c>
      <c r="CC1" s="76">
        <v>131</v>
      </c>
      <c r="CD1" s="76">
        <v>130</v>
      </c>
      <c r="CE1" s="76">
        <v>129</v>
      </c>
      <c r="CF1" s="76">
        <v>128</v>
      </c>
      <c r="CG1" s="76">
        <v>127</v>
      </c>
      <c r="CH1" s="76">
        <v>126</v>
      </c>
      <c r="CI1" s="76">
        <v>125</v>
      </c>
    </row>
    <row r="2" spans="1:87" x14ac:dyDescent="0.25">
      <c r="A2" s="82" t="s">
        <v>4</v>
      </c>
      <c r="B2" s="76">
        <v>0</v>
      </c>
      <c r="C2" s="76">
        <v>1</v>
      </c>
      <c r="D2" s="76">
        <v>1</v>
      </c>
      <c r="E2" s="76">
        <v>2</v>
      </c>
      <c r="F2" s="76">
        <v>3</v>
      </c>
      <c r="G2" s="76">
        <v>4</v>
      </c>
      <c r="H2" s="76">
        <v>4</v>
      </c>
      <c r="I2" s="76">
        <v>5</v>
      </c>
      <c r="J2" s="76">
        <v>6</v>
      </c>
      <c r="K2" s="76">
        <v>6</v>
      </c>
      <c r="L2" s="76">
        <v>7</v>
      </c>
      <c r="M2" s="76">
        <v>8</v>
      </c>
      <c r="N2" s="76">
        <v>8</v>
      </c>
      <c r="O2" s="76">
        <v>9</v>
      </c>
      <c r="P2" s="76">
        <v>10</v>
      </c>
      <c r="Q2" s="76">
        <v>11</v>
      </c>
      <c r="R2" s="76">
        <v>11</v>
      </c>
      <c r="S2" s="76">
        <v>12</v>
      </c>
      <c r="T2" s="76">
        <v>13</v>
      </c>
      <c r="U2" s="76">
        <v>13</v>
      </c>
      <c r="V2" s="76">
        <v>14</v>
      </c>
      <c r="W2" s="76">
        <v>15</v>
      </c>
      <c r="X2" s="76">
        <v>15</v>
      </c>
      <c r="Y2" s="76">
        <v>16</v>
      </c>
      <c r="Z2" s="76">
        <v>17</v>
      </c>
      <c r="AA2" s="76">
        <v>18</v>
      </c>
      <c r="AB2" s="76">
        <v>18</v>
      </c>
      <c r="AC2" s="76">
        <v>19</v>
      </c>
      <c r="AD2" s="76">
        <v>20</v>
      </c>
      <c r="AE2" s="76">
        <v>20</v>
      </c>
      <c r="AF2" s="76">
        <v>21</v>
      </c>
      <c r="AG2" s="76">
        <v>22</v>
      </c>
      <c r="AH2" s="76">
        <v>22</v>
      </c>
      <c r="AI2" s="76">
        <v>23</v>
      </c>
      <c r="AJ2" s="76">
        <v>24</v>
      </c>
      <c r="AK2" s="76">
        <v>25</v>
      </c>
      <c r="AL2" s="76">
        <v>25</v>
      </c>
      <c r="AM2" s="76">
        <v>26</v>
      </c>
      <c r="AN2" s="76">
        <v>27</v>
      </c>
      <c r="AO2" s="76">
        <v>27</v>
      </c>
      <c r="AP2" s="76">
        <v>28</v>
      </c>
      <c r="AQ2" s="76">
        <v>29</v>
      </c>
      <c r="AR2" s="76">
        <v>29</v>
      </c>
      <c r="AS2" s="76">
        <v>30</v>
      </c>
      <c r="AT2" s="76">
        <v>31</v>
      </c>
      <c r="AU2" s="76">
        <v>32</v>
      </c>
      <c r="AV2" s="76">
        <v>32</v>
      </c>
      <c r="AW2" s="76">
        <v>33</v>
      </c>
      <c r="AX2" s="76">
        <v>34</v>
      </c>
      <c r="AY2" s="76">
        <v>34</v>
      </c>
      <c r="AZ2" s="76">
        <v>35</v>
      </c>
      <c r="BA2" s="76">
        <v>36</v>
      </c>
      <c r="BB2" s="76">
        <v>36</v>
      </c>
      <c r="BC2" s="76">
        <v>37</v>
      </c>
      <c r="BD2" s="76">
        <v>38</v>
      </c>
      <c r="BE2" s="76">
        <v>39</v>
      </c>
      <c r="BF2" s="76">
        <v>39</v>
      </c>
      <c r="BG2" s="76">
        <v>40</v>
      </c>
      <c r="BH2" s="76">
        <v>41</v>
      </c>
      <c r="BI2" s="76">
        <v>41</v>
      </c>
      <c r="BJ2" s="76">
        <v>42</v>
      </c>
      <c r="BK2" s="76">
        <v>43</v>
      </c>
      <c r="BL2" s="76">
        <v>43</v>
      </c>
      <c r="BM2" s="76">
        <v>44</v>
      </c>
      <c r="BN2" s="76">
        <v>45</v>
      </c>
      <c r="BO2" s="76">
        <v>46</v>
      </c>
      <c r="BP2" s="76">
        <v>46</v>
      </c>
      <c r="BQ2" s="76">
        <v>47</v>
      </c>
      <c r="BR2" s="76">
        <v>48</v>
      </c>
      <c r="BS2" s="76">
        <v>48</v>
      </c>
      <c r="BT2" s="76">
        <v>49</v>
      </c>
      <c r="BU2" s="76">
        <v>50</v>
      </c>
      <c r="BV2" s="76">
        <v>50</v>
      </c>
      <c r="BW2" s="76">
        <v>51</v>
      </c>
      <c r="BX2" s="76">
        <v>52</v>
      </c>
      <c r="BY2" s="76">
        <v>53</v>
      </c>
      <c r="BZ2" s="76">
        <v>53</v>
      </c>
      <c r="CA2" s="76">
        <v>54</v>
      </c>
      <c r="CB2" s="76">
        <v>55</v>
      </c>
      <c r="CC2" s="76">
        <v>55</v>
      </c>
      <c r="CD2" s="76">
        <v>56</v>
      </c>
      <c r="CE2" s="76">
        <v>57</v>
      </c>
      <c r="CF2" s="76">
        <v>57</v>
      </c>
      <c r="CG2" s="76">
        <v>58</v>
      </c>
      <c r="CH2" s="76">
        <v>59</v>
      </c>
      <c r="CI2" s="76">
        <v>60</v>
      </c>
    </row>
    <row r="3" spans="1:87" x14ac:dyDescent="0.25">
      <c r="A3" s="76" t="s">
        <v>144</v>
      </c>
      <c r="B3" s="76">
        <v>1</v>
      </c>
      <c r="C3" s="76">
        <v>2</v>
      </c>
      <c r="D3" s="76">
        <v>3</v>
      </c>
      <c r="E3" s="76">
        <v>4</v>
      </c>
      <c r="F3" s="76">
        <v>5</v>
      </c>
      <c r="G3" s="76">
        <v>6</v>
      </c>
      <c r="H3" s="76">
        <v>7</v>
      </c>
      <c r="I3" s="76">
        <v>8</v>
      </c>
      <c r="J3" s="76">
        <v>9</v>
      </c>
      <c r="K3" s="76">
        <v>10</v>
      </c>
      <c r="L3" s="76">
        <v>11</v>
      </c>
      <c r="M3" s="76">
        <v>12</v>
      </c>
      <c r="N3" s="76">
        <v>13</v>
      </c>
      <c r="O3" s="76">
        <v>14</v>
      </c>
      <c r="P3" s="76">
        <v>15</v>
      </c>
      <c r="Q3" s="76">
        <v>16</v>
      </c>
      <c r="R3" s="76">
        <v>17</v>
      </c>
      <c r="S3" s="76">
        <v>18</v>
      </c>
      <c r="T3" s="76">
        <v>19</v>
      </c>
      <c r="U3" s="76">
        <v>20</v>
      </c>
      <c r="V3" s="76">
        <v>21</v>
      </c>
      <c r="W3" s="76">
        <v>22</v>
      </c>
      <c r="X3" s="76">
        <v>23</v>
      </c>
      <c r="Y3" s="76">
        <v>24</v>
      </c>
      <c r="Z3" s="76">
        <v>25</v>
      </c>
      <c r="AA3" s="76">
        <v>26</v>
      </c>
      <c r="AB3" s="76">
        <v>27</v>
      </c>
      <c r="AC3" s="76">
        <v>28</v>
      </c>
      <c r="AD3" s="76">
        <v>29</v>
      </c>
      <c r="AE3" s="76">
        <v>30</v>
      </c>
      <c r="AF3" s="76">
        <v>31</v>
      </c>
      <c r="AG3" s="76">
        <v>32</v>
      </c>
      <c r="AH3" s="76">
        <v>33</v>
      </c>
      <c r="AI3" s="76">
        <v>34</v>
      </c>
      <c r="AJ3" s="76">
        <v>35</v>
      </c>
      <c r="AK3" s="76">
        <v>36</v>
      </c>
      <c r="AL3" s="76">
        <v>37</v>
      </c>
      <c r="AM3" s="76">
        <v>38</v>
      </c>
      <c r="AN3" s="76">
        <v>39</v>
      </c>
      <c r="AO3" s="76">
        <v>40</v>
      </c>
      <c r="AP3" s="76">
        <v>41</v>
      </c>
      <c r="AQ3" s="76">
        <v>42</v>
      </c>
      <c r="AR3" s="76">
        <v>43</v>
      </c>
      <c r="AS3" s="76">
        <v>44</v>
      </c>
      <c r="AT3" s="76">
        <v>45</v>
      </c>
      <c r="AU3" s="76">
        <v>46</v>
      </c>
      <c r="AV3" s="76">
        <v>47</v>
      </c>
      <c r="AW3" s="76">
        <v>48</v>
      </c>
      <c r="AX3" s="76">
        <v>49</v>
      </c>
      <c r="AY3" s="76">
        <v>50</v>
      </c>
      <c r="AZ3" s="76">
        <v>51</v>
      </c>
      <c r="BA3" s="76">
        <v>52</v>
      </c>
      <c r="BB3" s="76">
        <v>53</v>
      </c>
      <c r="BC3" s="76">
        <v>54</v>
      </c>
      <c r="BD3" s="76">
        <v>55</v>
      </c>
      <c r="BE3" s="76">
        <v>56</v>
      </c>
      <c r="BF3" s="76">
        <v>57</v>
      </c>
      <c r="BG3" s="76">
        <v>58</v>
      </c>
      <c r="BH3" s="76">
        <v>59</v>
      </c>
      <c r="BI3" s="76">
        <v>60</v>
      </c>
      <c r="BJ3" s="76">
        <v>61</v>
      </c>
      <c r="BK3" s="76">
        <v>62</v>
      </c>
      <c r="BL3" s="76">
        <v>63</v>
      </c>
      <c r="BM3" s="76">
        <v>64</v>
      </c>
      <c r="BN3" s="76">
        <v>65</v>
      </c>
      <c r="BO3" s="76">
        <v>66</v>
      </c>
      <c r="BP3" s="76">
        <v>67</v>
      </c>
      <c r="BQ3" s="76">
        <v>68</v>
      </c>
      <c r="BR3" s="76">
        <v>69</v>
      </c>
      <c r="BS3" s="76">
        <v>70</v>
      </c>
      <c r="BT3" s="76">
        <v>71</v>
      </c>
      <c r="BU3" s="76">
        <v>72</v>
      </c>
      <c r="BV3" s="76">
        <v>73</v>
      </c>
      <c r="BW3" s="76">
        <v>74</v>
      </c>
      <c r="BX3" s="76">
        <v>75</v>
      </c>
      <c r="BY3" s="76">
        <v>76</v>
      </c>
      <c r="BZ3" s="76">
        <v>77</v>
      </c>
      <c r="CA3" s="76">
        <v>78</v>
      </c>
      <c r="CB3" s="76">
        <v>79</v>
      </c>
      <c r="CC3" s="76">
        <v>80</v>
      </c>
      <c r="CD3" s="76">
        <v>81</v>
      </c>
      <c r="CE3" s="76">
        <v>82</v>
      </c>
      <c r="CF3" s="76">
        <v>83</v>
      </c>
      <c r="CG3" s="76">
        <v>84</v>
      </c>
      <c r="CH3" s="76">
        <v>85</v>
      </c>
      <c r="CI3" s="76">
        <v>86</v>
      </c>
    </row>
    <row r="5" spans="1:87" x14ac:dyDescent="0.25">
      <c r="A5" s="150" t="s">
        <v>79</v>
      </c>
      <c r="B5" s="150"/>
      <c r="C5" s="150"/>
      <c r="D5" s="150"/>
      <c r="E5" s="150"/>
      <c r="F5" s="150"/>
      <c r="H5" s="150" t="s">
        <v>80</v>
      </c>
      <c r="I5" s="150"/>
      <c r="J5" s="150"/>
      <c r="K5" s="150"/>
      <c r="L5" s="150"/>
      <c r="M5" s="150"/>
      <c r="O5" s="150" t="s">
        <v>81</v>
      </c>
      <c r="P5" s="150"/>
      <c r="Q5" s="150"/>
      <c r="R5" s="150"/>
      <c r="S5" s="150"/>
      <c r="T5" s="150"/>
      <c r="V5" s="150" t="s">
        <v>82</v>
      </c>
      <c r="W5" s="150"/>
      <c r="X5" s="150"/>
      <c r="Y5" s="150"/>
      <c r="Z5" s="150"/>
      <c r="AA5" s="150"/>
      <c r="AC5" s="150" t="s">
        <v>83</v>
      </c>
      <c r="AD5" s="150"/>
      <c r="AE5" s="150"/>
      <c r="AF5" s="150"/>
      <c r="AG5" s="150"/>
      <c r="AH5" s="150"/>
    </row>
    <row r="6" spans="1:87" x14ac:dyDescent="0.25">
      <c r="C6" s="84" t="s">
        <v>74</v>
      </c>
      <c r="D6" s="84" t="s">
        <v>143</v>
      </c>
      <c r="E6" s="84" t="s">
        <v>144</v>
      </c>
      <c r="F6" s="84" t="s">
        <v>4</v>
      </c>
      <c r="H6" s="83"/>
      <c r="I6" s="83"/>
      <c r="J6" s="101" t="s">
        <v>74</v>
      </c>
      <c r="K6" s="101" t="s">
        <v>143</v>
      </c>
      <c r="L6" s="101" t="s">
        <v>144</v>
      </c>
      <c r="M6" s="101" t="s">
        <v>4</v>
      </c>
      <c r="O6" s="83"/>
      <c r="P6" s="83"/>
      <c r="Q6" s="101" t="s">
        <v>74</v>
      </c>
      <c r="R6" s="101" t="s">
        <v>143</v>
      </c>
      <c r="S6" s="101" t="s">
        <v>144</v>
      </c>
      <c r="T6" s="101" t="s">
        <v>4</v>
      </c>
      <c r="V6" s="83"/>
      <c r="W6" s="83"/>
      <c r="X6" s="101" t="s">
        <v>74</v>
      </c>
      <c r="Y6" s="101" t="s">
        <v>143</v>
      </c>
      <c r="Z6" s="101" t="s">
        <v>144</v>
      </c>
      <c r="AA6" s="101" t="s">
        <v>4</v>
      </c>
      <c r="AC6" s="83"/>
      <c r="AD6" s="83"/>
      <c r="AE6" s="101" t="s">
        <v>74</v>
      </c>
      <c r="AF6" s="101" t="s">
        <v>143</v>
      </c>
      <c r="AG6" s="101" t="s">
        <v>144</v>
      </c>
      <c r="AH6" s="101" t="s">
        <v>4</v>
      </c>
    </row>
    <row r="7" spans="1:87" x14ac:dyDescent="0.25">
      <c r="A7" s="149" t="s">
        <v>59</v>
      </c>
      <c r="B7" s="149"/>
      <c r="C7" s="85">
        <f>'Tag 1'!$M$2</f>
        <v>160.83333333333334</v>
      </c>
      <c r="D7" s="86">
        <f>ROUNDDOWN(C7,0)</f>
        <v>160</v>
      </c>
      <c r="E7" s="84">
        <f>IF(D7&lt;125,86,IF(D7&gt;210,1,MATCH(D7,$B$1:$CI$1,0)))</f>
        <v>51</v>
      </c>
      <c r="F7" s="84">
        <f>INDEX($B$2:$CI$2,,E7)</f>
        <v>35</v>
      </c>
      <c r="H7" s="149" t="s">
        <v>59</v>
      </c>
      <c r="I7" s="149"/>
      <c r="J7" s="85">
        <f>'Tag 2'!$M2</f>
        <v>173</v>
      </c>
      <c r="K7" s="86">
        <f>ROUNDDOWN(J7,0)</f>
        <v>173</v>
      </c>
      <c r="L7" s="101">
        <f>IF(K7&lt;125,86,IF(K7&gt;210,1,MATCH(K7,$B$1:$CI$1,0)))</f>
        <v>38</v>
      </c>
      <c r="M7" s="101">
        <f>INDEX($B$2:$CI$2,,L7)</f>
        <v>26</v>
      </c>
      <c r="O7" s="149" t="s">
        <v>59</v>
      </c>
      <c r="P7" s="149"/>
      <c r="Q7" s="85">
        <f>'Tag 3'!$M2</f>
        <v>148.66666666666666</v>
      </c>
      <c r="R7" s="86">
        <f>ROUNDDOWN(Q7,0)</f>
        <v>148</v>
      </c>
      <c r="S7" s="104">
        <f>IF(R7&lt;125,86,IF(R7&gt;210,1,MATCH(R7,$B$1:$CI$1,0)))</f>
        <v>63</v>
      </c>
      <c r="T7" s="104">
        <f>INDEX($B$2:$CI$2,,S7)</f>
        <v>43</v>
      </c>
      <c r="V7" s="149" t="s">
        <v>59</v>
      </c>
      <c r="W7" s="149"/>
      <c r="X7" s="85" t="str">
        <f>'Tag 4'!$M2</f>
        <v/>
      </c>
      <c r="Y7" s="86" t="e">
        <f>ROUNDDOWN(X7,0)</f>
        <v>#VALUE!</v>
      </c>
      <c r="Z7" s="104" t="e">
        <f>IF(Y7&lt;125,86,IF(Y7&gt;210,1,MATCH(Y7,$B$1:$CI$1,0)))</f>
        <v>#VALUE!</v>
      </c>
      <c r="AA7" s="104" t="e">
        <f>INDEX($B$2:$CI$2,,Z7)</f>
        <v>#VALUE!</v>
      </c>
      <c r="AC7" s="149" t="s">
        <v>59</v>
      </c>
      <c r="AD7" s="149"/>
      <c r="AE7" s="85" t="str">
        <f>'Tag 5'!$M2</f>
        <v/>
      </c>
      <c r="AF7" s="86" t="e">
        <f>ROUNDDOWN(AE7,0)</f>
        <v>#VALUE!</v>
      </c>
      <c r="AG7" s="104" t="e">
        <f>IF(AF7&lt;125,86,IF(AF7&gt;210,1,MATCH(AF7,$B$1:$CI$1,0)))</f>
        <v>#VALUE!</v>
      </c>
      <c r="AH7" s="104" t="e">
        <f>INDEX($B$2:$CI$2,,AG7)</f>
        <v>#VALUE!</v>
      </c>
    </row>
    <row r="8" spans="1:87" x14ac:dyDescent="0.25">
      <c r="A8" s="149"/>
      <c r="B8" s="149"/>
      <c r="C8" s="85">
        <f>'Tag 1'!$M$3</f>
        <v>149.5</v>
      </c>
      <c r="D8" s="86">
        <f t="shared" ref="D8:D38" si="0">ROUNDDOWN(C8,0)</f>
        <v>149</v>
      </c>
      <c r="E8" s="84">
        <f t="shared" ref="E8:E38" si="1">IF(D8&lt;125,86,IF(D8&gt;210,1,MATCH(D8,$B$1:$CI$1,0)))</f>
        <v>62</v>
      </c>
      <c r="F8" s="84">
        <f t="shared" ref="F8:F38" si="2">INDEX($B$2:$CI$2,,E8)</f>
        <v>43</v>
      </c>
      <c r="H8" s="149"/>
      <c r="I8" s="149"/>
      <c r="J8" s="85">
        <f>'Tag 2'!$M3</f>
        <v>187</v>
      </c>
      <c r="K8" s="86">
        <f t="shared" ref="K8:K38" si="3">ROUNDDOWN(J8,0)</f>
        <v>187</v>
      </c>
      <c r="L8" s="101">
        <f t="shared" ref="L8:L38" si="4">IF(K8&lt;125,86,IF(K8&gt;210,1,MATCH(K8,$B$1:$CI$1,0)))</f>
        <v>24</v>
      </c>
      <c r="M8" s="101">
        <f t="shared" ref="M8:M38" si="5">INDEX($B$2:$CI$2,,L8)</f>
        <v>16</v>
      </c>
      <c r="O8" s="149"/>
      <c r="P8" s="149"/>
      <c r="Q8" s="85" t="str">
        <f>'Tag 3'!$M3</f>
        <v/>
      </c>
      <c r="R8" s="86" t="e">
        <f t="shared" ref="R8:R38" si="6">ROUNDDOWN(Q8,0)</f>
        <v>#VALUE!</v>
      </c>
      <c r="S8" s="104" t="e">
        <f t="shared" ref="S8:S38" si="7">IF(R8&lt;125,86,IF(R8&gt;210,1,MATCH(R8,$B$1:$CI$1,0)))</f>
        <v>#VALUE!</v>
      </c>
      <c r="T8" s="104" t="e">
        <f t="shared" ref="T8:T38" si="8">INDEX($B$2:$CI$2,,S8)</f>
        <v>#VALUE!</v>
      </c>
      <c r="V8" s="149"/>
      <c r="W8" s="149"/>
      <c r="X8" s="85" t="str">
        <f>'Tag 4'!$M3</f>
        <v/>
      </c>
      <c r="Y8" s="86" t="e">
        <f t="shared" ref="Y8:Y38" si="9">ROUNDDOWN(X8,0)</f>
        <v>#VALUE!</v>
      </c>
      <c r="Z8" s="104" t="e">
        <f t="shared" ref="Z8:Z38" si="10">IF(Y8&lt;125,86,IF(Y8&gt;210,1,MATCH(Y8,$B$1:$CI$1,0)))</f>
        <v>#VALUE!</v>
      </c>
      <c r="AA8" s="104" t="e">
        <f t="shared" ref="AA8:AA38" si="11">INDEX($B$2:$CI$2,,Z8)</f>
        <v>#VALUE!</v>
      </c>
      <c r="AC8" s="149"/>
      <c r="AD8" s="149"/>
      <c r="AE8" s="85" t="str">
        <f>'Tag 5'!$M3</f>
        <v/>
      </c>
      <c r="AF8" s="86" t="e">
        <f t="shared" ref="AF8:AF37" si="12">ROUNDDOWN(AE8,0)</f>
        <v>#VALUE!</v>
      </c>
      <c r="AG8" s="104" t="e">
        <f t="shared" ref="AG8:AG37" si="13">IF(AF8&lt;125,86,IF(AF8&gt;210,1,MATCH(AF8,$B$1:$CI$1,0)))</f>
        <v>#VALUE!</v>
      </c>
      <c r="AH8" s="104" t="e">
        <f t="shared" ref="AH8:AH37" si="14">INDEX($B$2:$CI$2,,AG8)</f>
        <v>#VALUE!</v>
      </c>
    </row>
    <row r="9" spans="1:87" x14ac:dyDescent="0.25">
      <c r="A9" s="149"/>
      <c r="B9" s="149"/>
      <c r="C9" s="85" t="str">
        <f>'Tag 1'!$M$4</f>
        <v/>
      </c>
      <c r="D9" s="86" t="e">
        <f t="shared" si="0"/>
        <v>#VALUE!</v>
      </c>
      <c r="E9" s="84" t="e">
        <f t="shared" si="1"/>
        <v>#VALUE!</v>
      </c>
      <c r="F9" s="84" t="e">
        <f t="shared" si="2"/>
        <v>#VALUE!</v>
      </c>
      <c r="H9" s="149"/>
      <c r="I9" s="149"/>
      <c r="J9" s="85">
        <f>'Tag 2'!$M4</f>
        <v>183.5</v>
      </c>
      <c r="K9" s="86">
        <f t="shared" si="3"/>
        <v>183</v>
      </c>
      <c r="L9" s="101">
        <f t="shared" si="4"/>
        <v>28</v>
      </c>
      <c r="M9" s="101">
        <f t="shared" si="5"/>
        <v>19</v>
      </c>
      <c r="O9" s="149"/>
      <c r="P9" s="149"/>
      <c r="Q9" s="85">
        <f>'Tag 3'!$M4</f>
        <v>146</v>
      </c>
      <c r="R9" s="86">
        <f t="shared" si="6"/>
        <v>146</v>
      </c>
      <c r="S9" s="104">
        <f t="shared" si="7"/>
        <v>65</v>
      </c>
      <c r="T9" s="104">
        <f t="shared" si="8"/>
        <v>45</v>
      </c>
      <c r="V9" s="149"/>
      <c r="W9" s="149"/>
      <c r="X9" s="85" t="str">
        <f>'Tag 4'!$M4</f>
        <v/>
      </c>
      <c r="Y9" s="86" t="e">
        <f t="shared" si="9"/>
        <v>#VALUE!</v>
      </c>
      <c r="Z9" s="104" t="e">
        <f t="shared" si="10"/>
        <v>#VALUE!</v>
      </c>
      <c r="AA9" s="104" t="e">
        <f t="shared" si="11"/>
        <v>#VALUE!</v>
      </c>
      <c r="AC9" s="149"/>
      <c r="AD9" s="149"/>
      <c r="AE9" s="85" t="str">
        <f>'Tag 5'!$M4</f>
        <v/>
      </c>
      <c r="AF9" s="86" t="e">
        <f t="shared" si="12"/>
        <v>#VALUE!</v>
      </c>
      <c r="AG9" s="104" t="e">
        <f t="shared" si="13"/>
        <v>#VALUE!</v>
      </c>
      <c r="AH9" s="104" t="e">
        <f t="shared" si="14"/>
        <v>#VALUE!</v>
      </c>
    </row>
    <row r="10" spans="1:87" x14ac:dyDescent="0.25">
      <c r="A10" s="149"/>
      <c r="B10" s="149"/>
      <c r="C10" s="85" t="str">
        <f>'Tag 1'!$M$5</f>
        <v/>
      </c>
      <c r="D10" s="86" t="e">
        <f t="shared" si="0"/>
        <v>#VALUE!</v>
      </c>
      <c r="E10" s="84" t="e">
        <f t="shared" si="1"/>
        <v>#VALUE!</v>
      </c>
      <c r="F10" s="84" t="e">
        <f t="shared" si="2"/>
        <v>#VALUE!</v>
      </c>
      <c r="H10" s="149"/>
      <c r="I10" s="149"/>
      <c r="J10" s="85" t="str">
        <f>'Tag 2'!$M5</f>
        <v/>
      </c>
      <c r="K10" s="86" t="e">
        <f t="shared" si="3"/>
        <v>#VALUE!</v>
      </c>
      <c r="L10" s="101" t="e">
        <f t="shared" si="4"/>
        <v>#VALUE!</v>
      </c>
      <c r="M10" s="101" t="e">
        <f t="shared" si="5"/>
        <v>#VALUE!</v>
      </c>
      <c r="O10" s="149"/>
      <c r="P10" s="149"/>
      <c r="Q10" s="85">
        <f>'Tag 3'!$M5</f>
        <v>161.80000000000001</v>
      </c>
      <c r="R10" s="86">
        <f t="shared" si="6"/>
        <v>161</v>
      </c>
      <c r="S10" s="104">
        <f t="shared" si="7"/>
        <v>50</v>
      </c>
      <c r="T10" s="104">
        <f t="shared" si="8"/>
        <v>34</v>
      </c>
      <c r="V10" s="149"/>
      <c r="W10" s="149"/>
      <c r="X10" s="85" t="str">
        <f>'Tag 4'!$M5</f>
        <v/>
      </c>
      <c r="Y10" s="86" t="e">
        <f t="shared" si="9"/>
        <v>#VALUE!</v>
      </c>
      <c r="Z10" s="104" t="e">
        <f t="shared" si="10"/>
        <v>#VALUE!</v>
      </c>
      <c r="AA10" s="104" t="e">
        <f t="shared" si="11"/>
        <v>#VALUE!</v>
      </c>
      <c r="AC10" s="149"/>
      <c r="AD10" s="149"/>
      <c r="AE10" s="85" t="str">
        <f>'Tag 5'!$M5</f>
        <v/>
      </c>
      <c r="AF10" s="86" t="e">
        <f t="shared" si="12"/>
        <v>#VALUE!</v>
      </c>
      <c r="AG10" s="104" t="e">
        <f t="shared" si="13"/>
        <v>#VALUE!</v>
      </c>
      <c r="AH10" s="104" t="e">
        <f t="shared" si="14"/>
        <v>#VALUE!</v>
      </c>
    </row>
    <row r="11" spans="1:87" x14ac:dyDescent="0.25">
      <c r="A11" s="149" t="s">
        <v>60</v>
      </c>
      <c r="B11" s="149"/>
      <c r="C11" s="85" t="str">
        <f>'Tag 1'!$M$11</f>
        <v/>
      </c>
      <c r="D11" s="86" t="e">
        <f t="shared" si="0"/>
        <v>#VALUE!</v>
      </c>
      <c r="E11" s="84" t="e">
        <f t="shared" si="1"/>
        <v>#VALUE!</v>
      </c>
      <c r="F11" s="84" t="e">
        <f t="shared" si="2"/>
        <v>#VALUE!</v>
      </c>
      <c r="H11" s="149" t="s">
        <v>60</v>
      </c>
      <c r="I11" s="149"/>
      <c r="J11" s="85">
        <f>'Tag 2'!$M11</f>
        <v>135.33333333333334</v>
      </c>
      <c r="K11" s="86">
        <f t="shared" si="3"/>
        <v>135</v>
      </c>
      <c r="L11" s="101">
        <f t="shared" si="4"/>
        <v>76</v>
      </c>
      <c r="M11" s="101">
        <f t="shared" si="5"/>
        <v>53</v>
      </c>
      <c r="O11" s="149" t="s">
        <v>60</v>
      </c>
      <c r="P11" s="149"/>
      <c r="Q11" s="85">
        <f>'Tag 3'!$M11</f>
        <v>194.16666666666666</v>
      </c>
      <c r="R11" s="86">
        <f t="shared" si="6"/>
        <v>194</v>
      </c>
      <c r="S11" s="104">
        <f t="shared" si="7"/>
        <v>17</v>
      </c>
      <c r="T11" s="104">
        <f t="shared" si="8"/>
        <v>11</v>
      </c>
      <c r="V11" s="149" t="s">
        <v>60</v>
      </c>
      <c r="W11" s="149"/>
      <c r="X11" s="85" t="str">
        <f>'Tag 4'!$M11</f>
        <v/>
      </c>
      <c r="Y11" s="86" t="e">
        <f t="shared" si="9"/>
        <v>#VALUE!</v>
      </c>
      <c r="Z11" s="104" t="e">
        <f t="shared" si="10"/>
        <v>#VALUE!</v>
      </c>
      <c r="AA11" s="104" t="e">
        <f t="shared" si="11"/>
        <v>#VALUE!</v>
      </c>
      <c r="AC11" s="149" t="s">
        <v>60</v>
      </c>
      <c r="AD11" s="149"/>
      <c r="AE11" s="85" t="str">
        <f>'Tag 5'!$M11</f>
        <v/>
      </c>
      <c r="AF11" s="86" t="e">
        <f t="shared" si="12"/>
        <v>#VALUE!</v>
      </c>
      <c r="AG11" s="104" t="e">
        <f t="shared" si="13"/>
        <v>#VALUE!</v>
      </c>
      <c r="AH11" s="104" t="e">
        <f t="shared" si="14"/>
        <v>#VALUE!</v>
      </c>
    </row>
    <row r="12" spans="1:87" x14ac:dyDescent="0.25">
      <c r="A12" s="149"/>
      <c r="B12" s="149"/>
      <c r="C12" s="85" t="str">
        <f>'Tag 1'!$M$12</f>
        <v/>
      </c>
      <c r="D12" s="86" t="e">
        <f t="shared" si="0"/>
        <v>#VALUE!</v>
      </c>
      <c r="E12" s="84" t="e">
        <f t="shared" si="1"/>
        <v>#VALUE!</v>
      </c>
      <c r="F12" s="84" t="e">
        <f t="shared" si="2"/>
        <v>#VALUE!</v>
      </c>
      <c r="H12" s="149"/>
      <c r="I12" s="149"/>
      <c r="J12" s="85" t="str">
        <f>'Tag 2'!$M12</f>
        <v/>
      </c>
      <c r="K12" s="86" t="e">
        <f t="shared" si="3"/>
        <v>#VALUE!</v>
      </c>
      <c r="L12" s="101" t="e">
        <f t="shared" si="4"/>
        <v>#VALUE!</v>
      </c>
      <c r="M12" s="101" t="e">
        <f t="shared" si="5"/>
        <v>#VALUE!</v>
      </c>
      <c r="O12" s="149"/>
      <c r="P12" s="149"/>
      <c r="Q12" s="85">
        <f>'Tag 3'!$M12</f>
        <v>157</v>
      </c>
      <c r="R12" s="86">
        <f t="shared" si="6"/>
        <v>157</v>
      </c>
      <c r="S12" s="104">
        <f t="shared" si="7"/>
        <v>54</v>
      </c>
      <c r="T12" s="104">
        <f t="shared" si="8"/>
        <v>37</v>
      </c>
      <c r="V12" s="149"/>
      <c r="W12" s="149"/>
      <c r="X12" s="85" t="str">
        <f>'Tag 4'!$M12</f>
        <v/>
      </c>
      <c r="Y12" s="86" t="e">
        <f t="shared" si="9"/>
        <v>#VALUE!</v>
      </c>
      <c r="Z12" s="104" t="e">
        <f t="shared" si="10"/>
        <v>#VALUE!</v>
      </c>
      <c r="AA12" s="104" t="e">
        <f t="shared" si="11"/>
        <v>#VALUE!</v>
      </c>
      <c r="AC12" s="149"/>
      <c r="AD12" s="149"/>
      <c r="AE12" s="85" t="str">
        <f>'Tag 5'!$M12</f>
        <v/>
      </c>
      <c r="AF12" s="86" t="e">
        <f t="shared" si="12"/>
        <v>#VALUE!</v>
      </c>
      <c r="AG12" s="104" t="e">
        <f t="shared" si="13"/>
        <v>#VALUE!</v>
      </c>
      <c r="AH12" s="104" t="e">
        <f t="shared" si="14"/>
        <v>#VALUE!</v>
      </c>
    </row>
    <row r="13" spans="1:87" x14ac:dyDescent="0.25">
      <c r="A13" s="149"/>
      <c r="B13" s="149"/>
      <c r="C13" s="85" t="str">
        <f>'Tag 1'!$M$13</f>
        <v/>
      </c>
      <c r="D13" s="86" t="e">
        <f t="shared" si="0"/>
        <v>#VALUE!</v>
      </c>
      <c r="E13" s="84" t="e">
        <f t="shared" si="1"/>
        <v>#VALUE!</v>
      </c>
      <c r="F13" s="84" t="e">
        <f t="shared" si="2"/>
        <v>#VALUE!</v>
      </c>
      <c r="H13" s="149"/>
      <c r="I13" s="149"/>
      <c r="J13" s="85" t="str">
        <f>'Tag 2'!$M13</f>
        <v/>
      </c>
      <c r="K13" s="86" t="e">
        <f t="shared" si="3"/>
        <v>#VALUE!</v>
      </c>
      <c r="L13" s="101" t="e">
        <f t="shared" si="4"/>
        <v>#VALUE!</v>
      </c>
      <c r="M13" s="101" t="e">
        <f t="shared" si="5"/>
        <v>#VALUE!</v>
      </c>
      <c r="O13" s="149"/>
      <c r="P13" s="149"/>
      <c r="Q13" s="85">
        <f>'Tag 3'!$M13</f>
        <v>157.66666666666666</v>
      </c>
      <c r="R13" s="86">
        <f t="shared" si="6"/>
        <v>157</v>
      </c>
      <c r="S13" s="104">
        <f t="shared" si="7"/>
        <v>54</v>
      </c>
      <c r="T13" s="104">
        <f t="shared" si="8"/>
        <v>37</v>
      </c>
      <c r="V13" s="149"/>
      <c r="W13" s="149"/>
      <c r="X13" s="85" t="str">
        <f>'Tag 4'!$M13</f>
        <v/>
      </c>
      <c r="Y13" s="86" t="e">
        <f t="shared" si="9"/>
        <v>#VALUE!</v>
      </c>
      <c r="Z13" s="104" t="e">
        <f t="shared" si="10"/>
        <v>#VALUE!</v>
      </c>
      <c r="AA13" s="104" t="e">
        <f t="shared" si="11"/>
        <v>#VALUE!</v>
      </c>
      <c r="AC13" s="149"/>
      <c r="AD13" s="149"/>
      <c r="AE13" s="85" t="str">
        <f>'Tag 5'!$M13</f>
        <v/>
      </c>
      <c r="AF13" s="86" t="e">
        <f t="shared" si="12"/>
        <v>#VALUE!</v>
      </c>
      <c r="AG13" s="104" t="e">
        <f t="shared" si="13"/>
        <v>#VALUE!</v>
      </c>
      <c r="AH13" s="104" t="e">
        <f t="shared" si="14"/>
        <v>#VALUE!</v>
      </c>
    </row>
    <row r="14" spans="1:87" x14ac:dyDescent="0.25">
      <c r="A14" s="149"/>
      <c r="B14" s="149"/>
      <c r="C14" s="85" t="str">
        <f>'Tag 1'!$M$14</f>
        <v/>
      </c>
      <c r="D14" s="86" t="e">
        <f t="shared" si="0"/>
        <v>#VALUE!</v>
      </c>
      <c r="E14" s="84" t="e">
        <f t="shared" si="1"/>
        <v>#VALUE!</v>
      </c>
      <c r="F14" s="84" t="e">
        <f t="shared" si="2"/>
        <v>#VALUE!</v>
      </c>
      <c r="H14" s="149"/>
      <c r="I14" s="149"/>
      <c r="J14" s="85">
        <f>'Tag 2'!$M14</f>
        <v>177.16666666666666</v>
      </c>
      <c r="K14" s="86">
        <f t="shared" si="3"/>
        <v>177</v>
      </c>
      <c r="L14" s="101">
        <f t="shared" si="4"/>
        <v>34</v>
      </c>
      <c r="M14" s="101">
        <f t="shared" si="5"/>
        <v>23</v>
      </c>
      <c r="O14" s="149"/>
      <c r="P14" s="149"/>
      <c r="Q14" s="85" t="str">
        <f>'Tag 3'!$M14</f>
        <v/>
      </c>
      <c r="R14" s="86" t="e">
        <f t="shared" si="6"/>
        <v>#VALUE!</v>
      </c>
      <c r="S14" s="104" t="e">
        <f t="shared" si="7"/>
        <v>#VALUE!</v>
      </c>
      <c r="T14" s="104" t="e">
        <f t="shared" si="8"/>
        <v>#VALUE!</v>
      </c>
      <c r="V14" s="149"/>
      <c r="W14" s="149"/>
      <c r="X14" s="85" t="str">
        <f>'Tag 4'!$M14</f>
        <v/>
      </c>
      <c r="Y14" s="86" t="e">
        <f t="shared" si="9"/>
        <v>#VALUE!</v>
      </c>
      <c r="Z14" s="104" t="e">
        <f t="shared" si="10"/>
        <v>#VALUE!</v>
      </c>
      <c r="AA14" s="104" t="e">
        <f t="shared" si="11"/>
        <v>#VALUE!</v>
      </c>
      <c r="AC14" s="149"/>
      <c r="AD14" s="149"/>
      <c r="AE14" s="85" t="str">
        <f>'Tag 5'!$M14</f>
        <v/>
      </c>
      <c r="AF14" s="86" t="e">
        <f t="shared" si="12"/>
        <v>#VALUE!</v>
      </c>
      <c r="AG14" s="104" t="e">
        <f t="shared" si="13"/>
        <v>#VALUE!</v>
      </c>
      <c r="AH14" s="104" t="e">
        <f t="shared" si="14"/>
        <v>#VALUE!</v>
      </c>
    </row>
    <row r="15" spans="1:87" x14ac:dyDescent="0.25">
      <c r="A15" s="149" t="s">
        <v>61</v>
      </c>
      <c r="B15" s="149"/>
      <c r="C15" s="85">
        <f>'Tag 1'!$M$20</f>
        <v>144.33333333333334</v>
      </c>
      <c r="D15" s="86">
        <f t="shared" si="0"/>
        <v>144</v>
      </c>
      <c r="E15" s="84">
        <f t="shared" si="1"/>
        <v>67</v>
      </c>
      <c r="F15" s="84">
        <f t="shared" si="2"/>
        <v>46</v>
      </c>
      <c r="H15" s="149" t="s">
        <v>61</v>
      </c>
      <c r="I15" s="149"/>
      <c r="J15" s="85">
        <f>'Tag 2'!$M20</f>
        <v>165.33333333333334</v>
      </c>
      <c r="K15" s="86">
        <f t="shared" si="3"/>
        <v>165</v>
      </c>
      <c r="L15" s="101">
        <f t="shared" si="4"/>
        <v>46</v>
      </c>
      <c r="M15" s="101">
        <f t="shared" si="5"/>
        <v>32</v>
      </c>
      <c r="O15" s="149" t="s">
        <v>61</v>
      </c>
      <c r="P15" s="149"/>
      <c r="Q15" s="85">
        <f>'Tag 3'!$M20</f>
        <v>165.5</v>
      </c>
      <c r="R15" s="86">
        <f t="shared" si="6"/>
        <v>165</v>
      </c>
      <c r="S15" s="104">
        <f t="shared" si="7"/>
        <v>46</v>
      </c>
      <c r="T15" s="104">
        <f t="shared" si="8"/>
        <v>32</v>
      </c>
      <c r="V15" s="149" t="s">
        <v>61</v>
      </c>
      <c r="W15" s="149"/>
      <c r="X15" s="85" t="str">
        <f>'Tag 4'!$M20</f>
        <v/>
      </c>
      <c r="Y15" s="86" t="e">
        <f t="shared" si="9"/>
        <v>#VALUE!</v>
      </c>
      <c r="Z15" s="104" t="e">
        <f t="shared" si="10"/>
        <v>#VALUE!</v>
      </c>
      <c r="AA15" s="104" t="e">
        <f t="shared" si="11"/>
        <v>#VALUE!</v>
      </c>
      <c r="AC15" s="149" t="s">
        <v>61</v>
      </c>
      <c r="AD15" s="149"/>
      <c r="AE15" s="85" t="str">
        <f>'Tag 5'!$M20</f>
        <v/>
      </c>
      <c r="AF15" s="86" t="e">
        <f t="shared" si="12"/>
        <v>#VALUE!</v>
      </c>
      <c r="AG15" s="104" t="e">
        <f t="shared" si="13"/>
        <v>#VALUE!</v>
      </c>
      <c r="AH15" s="104" t="e">
        <f t="shared" si="14"/>
        <v>#VALUE!</v>
      </c>
    </row>
    <row r="16" spans="1:87" x14ac:dyDescent="0.25">
      <c r="A16" s="149"/>
      <c r="B16" s="149"/>
      <c r="C16" s="85">
        <f>'Tag 1'!$M$21</f>
        <v>178.5</v>
      </c>
      <c r="D16" s="86">
        <f t="shared" si="0"/>
        <v>178</v>
      </c>
      <c r="E16" s="84">
        <f t="shared" si="1"/>
        <v>33</v>
      </c>
      <c r="F16" s="84">
        <f t="shared" si="2"/>
        <v>22</v>
      </c>
      <c r="H16" s="149"/>
      <c r="I16" s="149"/>
      <c r="J16" s="85">
        <f>'Tag 2'!$M21</f>
        <v>143.33333333333334</v>
      </c>
      <c r="K16" s="86">
        <f t="shared" si="3"/>
        <v>143</v>
      </c>
      <c r="L16" s="101">
        <f t="shared" si="4"/>
        <v>68</v>
      </c>
      <c r="M16" s="101">
        <f t="shared" si="5"/>
        <v>47</v>
      </c>
      <c r="O16" s="149"/>
      <c r="P16" s="149"/>
      <c r="Q16" s="85">
        <f>'Tag 3'!$M21</f>
        <v>178.33333333333334</v>
      </c>
      <c r="R16" s="86">
        <f t="shared" si="6"/>
        <v>178</v>
      </c>
      <c r="S16" s="104">
        <f t="shared" si="7"/>
        <v>33</v>
      </c>
      <c r="T16" s="104">
        <f t="shared" si="8"/>
        <v>22</v>
      </c>
      <c r="V16" s="149"/>
      <c r="W16" s="149"/>
      <c r="X16" s="85" t="str">
        <f>'Tag 4'!$M21</f>
        <v/>
      </c>
      <c r="Y16" s="86" t="e">
        <f t="shared" si="9"/>
        <v>#VALUE!</v>
      </c>
      <c r="Z16" s="104" t="e">
        <f t="shared" si="10"/>
        <v>#VALUE!</v>
      </c>
      <c r="AA16" s="104" t="e">
        <f t="shared" si="11"/>
        <v>#VALUE!</v>
      </c>
      <c r="AC16" s="149"/>
      <c r="AD16" s="149"/>
      <c r="AE16" s="85" t="str">
        <f>'Tag 5'!$M21</f>
        <v/>
      </c>
      <c r="AF16" s="86" t="e">
        <f t="shared" si="12"/>
        <v>#VALUE!</v>
      </c>
      <c r="AG16" s="104" t="e">
        <f t="shared" si="13"/>
        <v>#VALUE!</v>
      </c>
      <c r="AH16" s="104" t="e">
        <f t="shared" si="14"/>
        <v>#VALUE!</v>
      </c>
    </row>
    <row r="17" spans="1:34" x14ac:dyDescent="0.25">
      <c r="A17" s="149"/>
      <c r="B17" s="149"/>
      <c r="C17" s="85">
        <f>'Tag 1'!$M$22</f>
        <v>145.66666666666666</v>
      </c>
      <c r="D17" s="86">
        <f t="shared" si="0"/>
        <v>145</v>
      </c>
      <c r="E17" s="84">
        <f t="shared" si="1"/>
        <v>66</v>
      </c>
      <c r="F17" s="84">
        <f t="shared" si="2"/>
        <v>46</v>
      </c>
      <c r="H17" s="149"/>
      <c r="I17" s="149"/>
      <c r="J17" s="85" t="str">
        <f>'Tag 2'!$M22</f>
        <v/>
      </c>
      <c r="K17" s="86" t="e">
        <f t="shared" si="3"/>
        <v>#VALUE!</v>
      </c>
      <c r="L17" s="101" t="e">
        <f t="shared" si="4"/>
        <v>#VALUE!</v>
      </c>
      <c r="M17" s="101" t="e">
        <f t="shared" si="5"/>
        <v>#VALUE!</v>
      </c>
      <c r="O17" s="149"/>
      <c r="P17" s="149"/>
      <c r="Q17" s="85">
        <f>'Tag 3'!$M22</f>
        <v>149.5</v>
      </c>
      <c r="R17" s="86">
        <f t="shared" si="6"/>
        <v>149</v>
      </c>
      <c r="S17" s="104">
        <f t="shared" si="7"/>
        <v>62</v>
      </c>
      <c r="T17" s="104">
        <f t="shared" si="8"/>
        <v>43</v>
      </c>
      <c r="V17" s="149"/>
      <c r="W17" s="149"/>
      <c r="X17" s="85" t="str">
        <f>'Tag 4'!$M22</f>
        <v/>
      </c>
      <c r="Y17" s="86" t="e">
        <f t="shared" si="9"/>
        <v>#VALUE!</v>
      </c>
      <c r="Z17" s="104" t="e">
        <f t="shared" si="10"/>
        <v>#VALUE!</v>
      </c>
      <c r="AA17" s="104" t="e">
        <f t="shared" si="11"/>
        <v>#VALUE!</v>
      </c>
      <c r="AC17" s="149"/>
      <c r="AD17" s="149"/>
      <c r="AE17" s="85" t="str">
        <f>'Tag 5'!$M22</f>
        <v/>
      </c>
      <c r="AF17" s="86" t="e">
        <f t="shared" si="12"/>
        <v>#VALUE!</v>
      </c>
      <c r="AG17" s="104" t="e">
        <f t="shared" si="13"/>
        <v>#VALUE!</v>
      </c>
      <c r="AH17" s="104" t="e">
        <f t="shared" si="14"/>
        <v>#VALUE!</v>
      </c>
    </row>
    <row r="18" spans="1:34" x14ac:dyDescent="0.25">
      <c r="A18" s="149"/>
      <c r="B18" s="149"/>
      <c r="C18" s="85" t="str">
        <f>'Tag 1'!$M$23</f>
        <v/>
      </c>
      <c r="D18" s="86" t="e">
        <f t="shared" si="0"/>
        <v>#VALUE!</v>
      </c>
      <c r="E18" s="84" t="e">
        <f t="shared" si="1"/>
        <v>#VALUE!</v>
      </c>
      <c r="F18" s="84" t="e">
        <f t="shared" si="2"/>
        <v>#VALUE!</v>
      </c>
      <c r="H18" s="149"/>
      <c r="I18" s="149"/>
      <c r="J18" s="85" t="str">
        <f>'Tag 2'!$M23</f>
        <v/>
      </c>
      <c r="K18" s="86" t="e">
        <f t="shared" si="3"/>
        <v>#VALUE!</v>
      </c>
      <c r="L18" s="101" t="e">
        <f t="shared" si="4"/>
        <v>#VALUE!</v>
      </c>
      <c r="M18" s="101" t="e">
        <f t="shared" si="5"/>
        <v>#VALUE!</v>
      </c>
      <c r="O18" s="149"/>
      <c r="P18" s="149"/>
      <c r="Q18" s="85" t="str">
        <f>'Tag 3'!$M23</f>
        <v/>
      </c>
      <c r="R18" s="86" t="e">
        <f t="shared" si="6"/>
        <v>#VALUE!</v>
      </c>
      <c r="S18" s="104" t="e">
        <f t="shared" si="7"/>
        <v>#VALUE!</v>
      </c>
      <c r="T18" s="104" t="e">
        <f t="shared" si="8"/>
        <v>#VALUE!</v>
      </c>
      <c r="V18" s="149"/>
      <c r="W18" s="149"/>
      <c r="X18" s="85" t="str">
        <f>'Tag 4'!$M23</f>
        <v/>
      </c>
      <c r="Y18" s="86" t="e">
        <f t="shared" si="9"/>
        <v>#VALUE!</v>
      </c>
      <c r="Z18" s="104" t="e">
        <f t="shared" si="10"/>
        <v>#VALUE!</v>
      </c>
      <c r="AA18" s="104" t="e">
        <f t="shared" si="11"/>
        <v>#VALUE!</v>
      </c>
      <c r="AC18" s="149"/>
      <c r="AD18" s="149"/>
      <c r="AE18" s="85" t="str">
        <f>'Tag 5'!$M23</f>
        <v/>
      </c>
      <c r="AF18" s="86" t="e">
        <f t="shared" si="12"/>
        <v>#VALUE!</v>
      </c>
      <c r="AG18" s="104" t="e">
        <f t="shared" si="13"/>
        <v>#VALUE!</v>
      </c>
      <c r="AH18" s="104" t="e">
        <f t="shared" si="14"/>
        <v>#VALUE!</v>
      </c>
    </row>
    <row r="19" spans="1:34" x14ac:dyDescent="0.25">
      <c r="A19" s="149" t="s">
        <v>62</v>
      </c>
      <c r="B19" s="149"/>
      <c r="C19" s="85">
        <f>'Tag 1'!$M$29</f>
        <v>157</v>
      </c>
      <c r="D19" s="86">
        <f t="shared" si="0"/>
        <v>157</v>
      </c>
      <c r="E19" s="84">
        <f t="shared" si="1"/>
        <v>54</v>
      </c>
      <c r="F19" s="84">
        <f t="shared" si="2"/>
        <v>37</v>
      </c>
      <c r="H19" s="149" t="s">
        <v>62</v>
      </c>
      <c r="I19" s="149"/>
      <c r="J19" s="85">
        <f>'Tag 2'!$M29</f>
        <v>170.5</v>
      </c>
      <c r="K19" s="86">
        <f t="shared" si="3"/>
        <v>170</v>
      </c>
      <c r="L19" s="101">
        <f t="shared" si="4"/>
        <v>41</v>
      </c>
      <c r="M19" s="101">
        <f t="shared" si="5"/>
        <v>28</v>
      </c>
      <c r="O19" s="149" t="s">
        <v>62</v>
      </c>
      <c r="P19" s="149"/>
      <c r="Q19" s="85" t="str">
        <f>'Tag 3'!$M29</f>
        <v/>
      </c>
      <c r="R19" s="86" t="e">
        <f t="shared" si="6"/>
        <v>#VALUE!</v>
      </c>
      <c r="S19" s="104" t="e">
        <f t="shared" si="7"/>
        <v>#VALUE!</v>
      </c>
      <c r="T19" s="104" t="e">
        <f t="shared" si="8"/>
        <v>#VALUE!</v>
      </c>
      <c r="V19" s="149" t="s">
        <v>62</v>
      </c>
      <c r="W19" s="149"/>
      <c r="X19" s="85" t="str">
        <f>'Tag 4'!$M29</f>
        <v/>
      </c>
      <c r="Y19" s="86" t="e">
        <f t="shared" si="9"/>
        <v>#VALUE!</v>
      </c>
      <c r="Z19" s="104" t="e">
        <f t="shared" si="10"/>
        <v>#VALUE!</v>
      </c>
      <c r="AA19" s="104" t="e">
        <f t="shared" si="11"/>
        <v>#VALUE!</v>
      </c>
      <c r="AC19" s="149" t="s">
        <v>62</v>
      </c>
      <c r="AD19" s="149"/>
      <c r="AE19" s="85" t="str">
        <f>'Tag 5'!$M29</f>
        <v/>
      </c>
      <c r="AF19" s="86" t="e">
        <f t="shared" si="12"/>
        <v>#VALUE!</v>
      </c>
      <c r="AG19" s="104" t="e">
        <f t="shared" si="13"/>
        <v>#VALUE!</v>
      </c>
      <c r="AH19" s="104" t="e">
        <f t="shared" si="14"/>
        <v>#VALUE!</v>
      </c>
    </row>
    <row r="20" spans="1:34" x14ac:dyDescent="0.25">
      <c r="A20" s="149"/>
      <c r="B20" s="149"/>
      <c r="C20" s="85">
        <f>'Tag 1'!$M$30</f>
        <v>162.83333333333334</v>
      </c>
      <c r="D20" s="86">
        <f t="shared" si="0"/>
        <v>162</v>
      </c>
      <c r="E20" s="84">
        <f t="shared" si="1"/>
        <v>49</v>
      </c>
      <c r="F20" s="84">
        <f t="shared" si="2"/>
        <v>34</v>
      </c>
      <c r="H20" s="149"/>
      <c r="I20" s="149"/>
      <c r="J20" s="85">
        <f>'Tag 2'!$M30</f>
        <v>176</v>
      </c>
      <c r="K20" s="86">
        <f t="shared" si="3"/>
        <v>176</v>
      </c>
      <c r="L20" s="101">
        <f t="shared" si="4"/>
        <v>35</v>
      </c>
      <c r="M20" s="101">
        <f t="shared" si="5"/>
        <v>24</v>
      </c>
      <c r="O20" s="149"/>
      <c r="P20" s="149"/>
      <c r="Q20" s="85" t="str">
        <f>'Tag 3'!$M30</f>
        <v/>
      </c>
      <c r="R20" s="86" t="e">
        <f t="shared" si="6"/>
        <v>#VALUE!</v>
      </c>
      <c r="S20" s="104" t="e">
        <f t="shared" si="7"/>
        <v>#VALUE!</v>
      </c>
      <c r="T20" s="104" t="e">
        <f t="shared" si="8"/>
        <v>#VALUE!</v>
      </c>
      <c r="V20" s="149"/>
      <c r="W20" s="149"/>
      <c r="X20" s="85" t="str">
        <f>'Tag 4'!$M30</f>
        <v/>
      </c>
      <c r="Y20" s="86" t="e">
        <f t="shared" si="9"/>
        <v>#VALUE!</v>
      </c>
      <c r="Z20" s="104" t="e">
        <f t="shared" si="10"/>
        <v>#VALUE!</v>
      </c>
      <c r="AA20" s="104" t="e">
        <f t="shared" si="11"/>
        <v>#VALUE!</v>
      </c>
      <c r="AC20" s="149"/>
      <c r="AD20" s="149"/>
      <c r="AE20" s="85" t="str">
        <f>'Tag 5'!$M30</f>
        <v/>
      </c>
      <c r="AF20" s="86" t="e">
        <f t="shared" si="12"/>
        <v>#VALUE!</v>
      </c>
      <c r="AG20" s="104" t="e">
        <f t="shared" si="13"/>
        <v>#VALUE!</v>
      </c>
      <c r="AH20" s="104" t="e">
        <f t="shared" si="14"/>
        <v>#VALUE!</v>
      </c>
    </row>
    <row r="21" spans="1:34" x14ac:dyDescent="0.25">
      <c r="A21" s="149"/>
      <c r="B21" s="149"/>
      <c r="C21" s="85" t="str">
        <f>'Tag 1'!$M$31</f>
        <v/>
      </c>
      <c r="D21" s="86" t="e">
        <f t="shared" si="0"/>
        <v>#VALUE!</v>
      </c>
      <c r="E21" s="84" t="e">
        <f t="shared" si="1"/>
        <v>#VALUE!</v>
      </c>
      <c r="F21" s="84" t="e">
        <f t="shared" si="2"/>
        <v>#VALUE!</v>
      </c>
      <c r="H21" s="149"/>
      <c r="I21" s="149"/>
      <c r="J21" s="85">
        <f>'Tag 2'!$M31</f>
        <v>195.5</v>
      </c>
      <c r="K21" s="86">
        <f t="shared" si="3"/>
        <v>195</v>
      </c>
      <c r="L21" s="101">
        <f t="shared" si="4"/>
        <v>16</v>
      </c>
      <c r="M21" s="101">
        <f t="shared" si="5"/>
        <v>11</v>
      </c>
      <c r="O21" s="149"/>
      <c r="P21" s="149"/>
      <c r="Q21" s="85" t="str">
        <f>'Tag 3'!$M31</f>
        <v/>
      </c>
      <c r="R21" s="86" t="e">
        <f t="shared" si="6"/>
        <v>#VALUE!</v>
      </c>
      <c r="S21" s="104" t="e">
        <f t="shared" si="7"/>
        <v>#VALUE!</v>
      </c>
      <c r="T21" s="104" t="e">
        <f t="shared" si="8"/>
        <v>#VALUE!</v>
      </c>
      <c r="V21" s="149"/>
      <c r="W21" s="149"/>
      <c r="X21" s="85" t="str">
        <f>'Tag 4'!$M31</f>
        <v/>
      </c>
      <c r="Y21" s="86" t="e">
        <f t="shared" si="9"/>
        <v>#VALUE!</v>
      </c>
      <c r="Z21" s="104" t="e">
        <f t="shared" si="10"/>
        <v>#VALUE!</v>
      </c>
      <c r="AA21" s="104" t="e">
        <f t="shared" si="11"/>
        <v>#VALUE!</v>
      </c>
      <c r="AC21" s="149"/>
      <c r="AD21" s="149"/>
      <c r="AE21" s="85" t="str">
        <f>'Tag 5'!$M31</f>
        <v/>
      </c>
      <c r="AF21" s="86" t="e">
        <f t="shared" si="12"/>
        <v>#VALUE!</v>
      </c>
      <c r="AG21" s="104" t="e">
        <f t="shared" si="13"/>
        <v>#VALUE!</v>
      </c>
      <c r="AH21" s="104" t="e">
        <f t="shared" si="14"/>
        <v>#VALUE!</v>
      </c>
    </row>
    <row r="22" spans="1:34" x14ac:dyDescent="0.25">
      <c r="A22" s="149"/>
      <c r="B22" s="149"/>
      <c r="C22" s="85" t="str">
        <f>'Tag 1'!$M$32</f>
        <v/>
      </c>
      <c r="D22" s="86" t="e">
        <f t="shared" si="0"/>
        <v>#VALUE!</v>
      </c>
      <c r="E22" s="84" t="e">
        <f t="shared" si="1"/>
        <v>#VALUE!</v>
      </c>
      <c r="F22" s="84" t="e">
        <f t="shared" si="2"/>
        <v>#VALUE!</v>
      </c>
      <c r="H22" s="149"/>
      <c r="I22" s="149"/>
      <c r="J22" s="85" t="str">
        <f>'Tag 2'!$M32</f>
        <v/>
      </c>
      <c r="K22" s="86" t="e">
        <f t="shared" si="3"/>
        <v>#VALUE!</v>
      </c>
      <c r="L22" s="101" t="e">
        <f t="shared" si="4"/>
        <v>#VALUE!</v>
      </c>
      <c r="M22" s="101" t="e">
        <f t="shared" si="5"/>
        <v>#VALUE!</v>
      </c>
      <c r="O22" s="149"/>
      <c r="P22" s="149"/>
      <c r="Q22" s="85" t="str">
        <f>'Tag 3'!$M32</f>
        <v/>
      </c>
      <c r="R22" s="86" t="e">
        <f t="shared" si="6"/>
        <v>#VALUE!</v>
      </c>
      <c r="S22" s="104" t="e">
        <f t="shared" si="7"/>
        <v>#VALUE!</v>
      </c>
      <c r="T22" s="104" t="e">
        <f t="shared" si="8"/>
        <v>#VALUE!</v>
      </c>
      <c r="V22" s="149"/>
      <c r="W22" s="149"/>
      <c r="X22" s="85" t="str">
        <f>'Tag 4'!$M32</f>
        <v/>
      </c>
      <c r="Y22" s="86" t="e">
        <f t="shared" si="9"/>
        <v>#VALUE!</v>
      </c>
      <c r="Z22" s="104" t="e">
        <f t="shared" si="10"/>
        <v>#VALUE!</v>
      </c>
      <c r="AA22" s="104" t="e">
        <f t="shared" si="11"/>
        <v>#VALUE!</v>
      </c>
      <c r="AC22" s="149"/>
      <c r="AD22" s="149"/>
      <c r="AE22" s="85" t="str">
        <f>'Tag 5'!$M32</f>
        <v/>
      </c>
      <c r="AF22" s="86" t="e">
        <f t="shared" si="12"/>
        <v>#VALUE!</v>
      </c>
      <c r="AG22" s="104" t="e">
        <f t="shared" si="13"/>
        <v>#VALUE!</v>
      </c>
      <c r="AH22" s="104" t="e">
        <f t="shared" si="14"/>
        <v>#VALUE!</v>
      </c>
    </row>
    <row r="23" spans="1:34" x14ac:dyDescent="0.25">
      <c r="A23" s="149" t="s">
        <v>63</v>
      </c>
      <c r="B23" s="149"/>
      <c r="C23" s="85">
        <f>'Tag 1'!$M$38</f>
        <v>152.33333333333334</v>
      </c>
      <c r="D23" s="86">
        <f t="shared" si="0"/>
        <v>152</v>
      </c>
      <c r="E23" s="84">
        <f t="shared" si="1"/>
        <v>59</v>
      </c>
      <c r="F23" s="84">
        <f t="shared" si="2"/>
        <v>41</v>
      </c>
      <c r="H23" s="149" t="s">
        <v>63</v>
      </c>
      <c r="I23" s="149"/>
      <c r="J23" s="85">
        <f>'Tag 2'!$M38</f>
        <v>167.5</v>
      </c>
      <c r="K23" s="86">
        <f t="shared" si="3"/>
        <v>167</v>
      </c>
      <c r="L23" s="101">
        <f t="shared" si="4"/>
        <v>44</v>
      </c>
      <c r="M23" s="101">
        <f t="shared" si="5"/>
        <v>30</v>
      </c>
      <c r="O23" s="149" t="s">
        <v>63</v>
      </c>
      <c r="P23" s="149"/>
      <c r="Q23" s="85">
        <f>'Tag 3'!$M38</f>
        <v>164</v>
      </c>
      <c r="R23" s="86">
        <f t="shared" si="6"/>
        <v>164</v>
      </c>
      <c r="S23" s="104">
        <f t="shared" si="7"/>
        <v>47</v>
      </c>
      <c r="T23" s="104">
        <f t="shared" si="8"/>
        <v>32</v>
      </c>
      <c r="V23" s="149" t="s">
        <v>63</v>
      </c>
      <c r="W23" s="149"/>
      <c r="X23" s="85" t="str">
        <f>'Tag 4'!$M38</f>
        <v/>
      </c>
      <c r="Y23" s="86" t="e">
        <f t="shared" si="9"/>
        <v>#VALUE!</v>
      </c>
      <c r="Z23" s="104" t="e">
        <f t="shared" si="10"/>
        <v>#VALUE!</v>
      </c>
      <c r="AA23" s="104" t="e">
        <f t="shared" si="11"/>
        <v>#VALUE!</v>
      </c>
      <c r="AC23" s="149" t="s">
        <v>63</v>
      </c>
      <c r="AD23" s="149"/>
      <c r="AE23" s="85" t="str">
        <f>'Tag 5'!$M38</f>
        <v/>
      </c>
      <c r="AF23" s="86" t="e">
        <f t="shared" si="12"/>
        <v>#VALUE!</v>
      </c>
      <c r="AG23" s="104" t="e">
        <f t="shared" si="13"/>
        <v>#VALUE!</v>
      </c>
      <c r="AH23" s="104" t="e">
        <f t="shared" si="14"/>
        <v>#VALUE!</v>
      </c>
    </row>
    <row r="24" spans="1:34" x14ac:dyDescent="0.25">
      <c r="A24" s="149"/>
      <c r="B24" s="149"/>
      <c r="C24" s="85" t="str">
        <f>'Tag 1'!$M$39</f>
        <v/>
      </c>
      <c r="D24" s="86" t="e">
        <f t="shared" si="0"/>
        <v>#VALUE!</v>
      </c>
      <c r="E24" s="84" t="e">
        <f t="shared" si="1"/>
        <v>#VALUE!</v>
      </c>
      <c r="F24" s="84" t="e">
        <f t="shared" si="2"/>
        <v>#VALUE!</v>
      </c>
      <c r="H24" s="149"/>
      <c r="I24" s="149"/>
      <c r="J24" s="85">
        <f>'Tag 2'!$M39</f>
        <v>166.75</v>
      </c>
      <c r="K24" s="86">
        <f t="shared" si="3"/>
        <v>166</v>
      </c>
      <c r="L24" s="101">
        <f t="shared" si="4"/>
        <v>45</v>
      </c>
      <c r="M24" s="101">
        <f t="shared" si="5"/>
        <v>31</v>
      </c>
      <c r="O24" s="149"/>
      <c r="P24" s="149"/>
      <c r="Q24" s="85">
        <f>'Tag 3'!$M39</f>
        <v>143.5</v>
      </c>
      <c r="R24" s="86">
        <f t="shared" si="6"/>
        <v>143</v>
      </c>
      <c r="S24" s="104">
        <f t="shared" si="7"/>
        <v>68</v>
      </c>
      <c r="T24" s="104">
        <f t="shared" si="8"/>
        <v>47</v>
      </c>
      <c r="V24" s="149"/>
      <c r="W24" s="149"/>
      <c r="X24" s="85" t="str">
        <f>'Tag 4'!$M39</f>
        <v/>
      </c>
      <c r="Y24" s="86" t="e">
        <f t="shared" si="9"/>
        <v>#VALUE!</v>
      </c>
      <c r="Z24" s="104" t="e">
        <f t="shared" si="10"/>
        <v>#VALUE!</v>
      </c>
      <c r="AA24" s="104" t="e">
        <f t="shared" si="11"/>
        <v>#VALUE!</v>
      </c>
      <c r="AC24" s="149"/>
      <c r="AD24" s="149"/>
      <c r="AE24" s="85" t="str">
        <f>'Tag 5'!$M39</f>
        <v/>
      </c>
      <c r="AF24" s="86" t="e">
        <f t="shared" si="12"/>
        <v>#VALUE!</v>
      </c>
      <c r="AG24" s="104" t="e">
        <f t="shared" si="13"/>
        <v>#VALUE!</v>
      </c>
      <c r="AH24" s="104" t="e">
        <f t="shared" si="14"/>
        <v>#VALUE!</v>
      </c>
    </row>
    <row r="25" spans="1:34" x14ac:dyDescent="0.25">
      <c r="A25" s="149"/>
      <c r="B25" s="149"/>
      <c r="C25" s="85">
        <f>'Tag 1'!$M$40</f>
        <v>161.66666666666666</v>
      </c>
      <c r="D25" s="86">
        <f t="shared" si="0"/>
        <v>161</v>
      </c>
      <c r="E25" s="84">
        <f t="shared" si="1"/>
        <v>50</v>
      </c>
      <c r="F25" s="84">
        <f t="shared" si="2"/>
        <v>34</v>
      </c>
      <c r="H25" s="149"/>
      <c r="I25" s="149"/>
      <c r="J25" s="85">
        <f>'Tag 2'!$M40</f>
        <v>158.5</v>
      </c>
      <c r="K25" s="86">
        <f t="shared" si="3"/>
        <v>158</v>
      </c>
      <c r="L25" s="101">
        <f t="shared" si="4"/>
        <v>53</v>
      </c>
      <c r="M25" s="101">
        <f t="shared" si="5"/>
        <v>36</v>
      </c>
      <c r="O25" s="149"/>
      <c r="P25" s="149"/>
      <c r="Q25" s="85" t="str">
        <f>'Tag 3'!$M40</f>
        <v/>
      </c>
      <c r="R25" s="86" t="e">
        <f t="shared" si="6"/>
        <v>#VALUE!</v>
      </c>
      <c r="S25" s="104" t="e">
        <f t="shared" si="7"/>
        <v>#VALUE!</v>
      </c>
      <c r="T25" s="104" t="e">
        <f t="shared" si="8"/>
        <v>#VALUE!</v>
      </c>
      <c r="V25" s="149"/>
      <c r="W25" s="149"/>
      <c r="X25" s="85" t="str">
        <f>'Tag 4'!$M40</f>
        <v/>
      </c>
      <c r="Y25" s="86" t="e">
        <f t="shared" si="9"/>
        <v>#VALUE!</v>
      </c>
      <c r="Z25" s="104" t="e">
        <f t="shared" si="10"/>
        <v>#VALUE!</v>
      </c>
      <c r="AA25" s="104" t="e">
        <f t="shared" si="11"/>
        <v>#VALUE!</v>
      </c>
      <c r="AC25" s="149"/>
      <c r="AD25" s="149"/>
      <c r="AE25" s="85" t="str">
        <f>'Tag 5'!$M40</f>
        <v/>
      </c>
      <c r="AF25" s="86" t="e">
        <f t="shared" si="12"/>
        <v>#VALUE!</v>
      </c>
      <c r="AG25" s="104" t="e">
        <f t="shared" si="13"/>
        <v>#VALUE!</v>
      </c>
      <c r="AH25" s="104" t="e">
        <f t="shared" si="14"/>
        <v>#VALUE!</v>
      </c>
    </row>
    <row r="26" spans="1:34" x14ac:dyDescent="0.25">
      <c r="A26" s="149"/>
      <c r="B26" s="149"/>
      <c r="C26" s="85" t="str">
        <f>'Tag 1'!$M$41</f>
        <v/>
      </c>
      <c r="D26" s="86" t="e">
        <f t="shared" si="0"/>
        <v>#VALUE!</v>
      </c>
      <c r="E26" s="84" t="e">
        <f t="shared" si="1"/>
        <v>#VALUE!</v>
      </c>
      <c r="F26" s="84" t="e">
        <f t="shared" si="2"/>
        <v>#VALUE!</v>
      </c>
      <c r="H26" s="149"/>
      <c r="I26" s="149"/>
      <c r="J26" s="85" t="str">
        <f>'Tag 2'!$M41</f>
        <v/>
      </c>
      <c r="K26" s="86" t="e">
        <f t="shared" si="3"/>
        <v>#VALUE!</v>
      </c>
      <c r="L26" s="101" t="e">
        <f t="shared" si="4"/>
        <v>#VALUE!</v>
      </c>
      <c r="M26" s="101" t="e">
        <f t="shared" si="5"/>
        <v>#VALUE!</v>
      </c>
      <c r="O26" s="149"/>
      <c r="P26" s="149"/>
      <c r="Q26" s="85" t="str">
        <f>'Tag 3'!$M41</f>
        <v/>
      </c>
      <c r="R26" s="86" t="e">
        <f t="shared" si="6"/>
        <v>#VALUE!</v>
      </c>
      <c r="S26" s="104" t="e">
        <f t="shared" si="7"/>
        <v>#VALUE!</v>
      </c>
      <c r="T26" s="104" t="e">
        <f t="shared" si="8"/>
        <v>#VALUE!</v>
      </c>
      <c r="V26" s="149"/>
      <c r="W26" s="149"/>
      <c r="X26" s="85" t="str">
        <f>'Tag 4'!$M41</f>
        <v/>
      </c>
      <c r="Y26" s="86" t="e">
        <f t="shared" si="9"/>
        <v>#VALUE!</v>
      </c>
      <c r="Z26" s="104" t="e">
        <f t="shared" si="10"/>
        <v>#VALUE!</v>
      </c>
      <c r="AA26" s="104" t="e">
        <f t="shared" si="11"/>
        <v>#VALUE!</v>
      </c>
      <c r="AC26" s="149"/>
      <c r="AD26" s="149"/>
      <c r="AE26" s="85" t="str">
        <f>'Tag 5'!$M41</f>
        <v/>
      </c>
      <c r="AF26" s="86" t="e">
        <f t="shared" si="12"/>
        <v>#VALUE!</v>
      </c>
      <c r="AG26" s="104" t="e">
        <f t="shared" si="13"/>
        <v>#VALUE!</v>
      </c>
      <c r="AH26" s="104" t="e">
        <f t="shared" si="14"/>
        <v>#VALUE!</v>
      </c>
    </row>
    <row r="27" spans="1:34" x14ac:dyDescent="0.25">
      <c r="A27" s="149" t="s">
        <v>64</v>
      </c>
      <c r="B27" s="149"/>
      <c r="C27" s="85">
        <f>'Tag 1'!$M$47</f>
        <v>177.66666666666666</v>
      </c>
      <c r="D27" s="86">
        <f t="shared" si="0"/>
        <v>177</v>
      </c>
      <c r="E27" s="84">
        <f t="shared" si="1"/>
        <v>34</v>
      </c>
      <c r="F27" s="84">
        <f t="shared" si="2"/>
        <v>23</v>
      </c>
      <c r="H27" s="149" t="s">
        <v>64</v>
      </c>
      <c r="I27" s="149"/>
      <c r="J27" s="85" t="str">
        <f>'Tag 2'!$M47</f>
        <v/>
      </c>
      <c r="K27" s="86" t="e">
        <f t="shared" si="3"/>
        <v>#VALUE!</v>
      </c>
      <c r="L27" s="101" t="e">
        <f t="shared" si="4"/>
        <v>#VALUE!</v>
      </c>
      <c r="M27" s="101" t="e">
        <f t="shared" si="5"/>
        <v>#VALUE!</v>
      </c>
      <c r="O27" s="149" t="s">
        <v>64</v>
      </c>
      <c r="P27" s="149"/>
      <c r="Q27" s="85" t="str">
        <f>'Tag 3'!$M47</f>
        <v/>
      </c>
      <c r="R27" s="86" t="e">
        <f t="shared" si="6"/>
        <v>#VALUE!</v>
      </c>
      <c r="S27" s="104" t="e">
        <f t="shared" si="7"/>
        <v>#VALUE!</v>
      </c>
      <c r="T27" s="104" t="e">
        <f t="shared" si="8"/>
        <v>#VALUE!</v>
      </c>
      <c r="V27" s="149" t="s">
        <v>64</v>
      </c>
      <c r="W27" s="149"/>
      <c r="X27" s="85" t="str">
        <f>'Tag 4'!$M47</f>
        <v/>
      </c>
      <c r="Y27" s="86" t="e">
        <f t="shared" si="9"/>
        <v>#VALUE!</v>
      </c>
      <c r="Z27" s="104" t="e">
        <f t="shared" si="10"/>
        <v>#VALUE!</v>
      </c>
      <c r="AA27" s="104" t="e">
        <f t="shared" si="11"/>
        <v>#VALUE!</v>
      </c>
      <c r="AC27" s="149" t="s">
        <v>64</v>
      </c>
      <c r="AD27" s="149"/>
      <c r="AE27" s="85" t="str">
        <f>'Tag 5'!$M47</f>
        <v/>
      </c>
      <c r="AF27" s="86" t="e">
        <f t="shared" si="12"/>
        <v>#VALUE!</v>
      </c>
      <c r="AG27" s="104" t="e">
        <f t="shared" si="13"/>
        <v>#VALUE!</v>
      </c>
      <c r="AH27" s="104" t="e">
        <f t="shared" si="14"/>
        <v>#VALUE!</v>
      </c>
    </row>
    <row r="28" spans="1:34" x14ac:dyDescent="0.25">
      <c r="A28" s="149"/>
      <c r="B28" s="149"/>
      <c r="C28" s="85">
        <f>'Tag 1'!$M$48</f>
        <v>168.75</v>
      </c>
      <c r="D28" s="86">
        <f t="shared" si="0"/>
        <v>168</v>
      </c>
      <c r="E28" s="84">
        <f t="shared" si="1"/>
        <v>43</v>
      </c>
      <c r="F28" s="84">
        <f t="shared" si="2"/>
        <v>29</v>
      </c>
      <c r="H28" s="149"/>
      <c r="I28" s="149"/>
      <c r="J28" s="85" t="str">
        <f>'Tag 2'!$M48</f>
        <v/>
      </c>
      <c r="K28" s="86" t="e">
        <f t="shared" si="3"/>
        <v>#VALUE!</v>
      </c>
      <c r="L28" s="101" t="e">
        <f t="shared" si="4"/>
        <v>#VALUE!</v>
      </c>
      <c r="M28" s="101" t="e">
        <f t="shared" si="5"/>
        <v>#VALUE!</v>
      </c>
      <c r="O28" s="149"/>
      <c r="P28" s="149"/>
      <c r="Q28" s="85">
        <f>'Tag 3'!$M48</f>
        <v>130.83333333333334</v>
      </c>
      <c r="R28" s="86">
        <f t="shared" si="6"/>
        <v>130</v>
      </c>
      <c r="S28" s="104">
        <f t="shared" si="7"/>
        <v>81</v>
      </c>
      <c r="T28" s="104">
        <f t="shared" si="8"/>
        <v>56</v>
      </c>
      <c r="V28" s="149"/>
      <c r="W28" s="149"/>
      <c r="X28" s="85" t="str">
        <f>'Tag 4'!$M48</f>
        <v/>
      </c>
      <c r="Y28" s="86" t="e">
        <f t="shared" si="9"/>
        <v>#VALUE!</v>
      </c>
      <c r="Z28" s="104" t="e">
        <f t="shared" si="10"/>
        <v>#VALUE!</v>
      </c>
      <c r="AA28" s="104" t="e">
        <f t="shared" si="11"/>
        <v>#VALUE!</v>
      </c>
      <c r="AC28" s="149"/>
      <c r="AD28" s="149"/>
      <c r="AE28" s="85" t="str">
        <f>'Tag 5'!$M48</f>
        <v/>
      </c>
      <c r="AF28" s="86" t="e">
        <f t="shared" si="12"/>
        <v>#VALUE!</v>
      </c>
      <c r="AG28" s="104" t="e">
        <f t="shared" si="13"/>
        <v>#VALUE!</v>
      </c>
      <c r="AH28" s="104" t="e">
        <f t="shared" si="14"/>
        <v>#VALUE!</v>
      </c>
    </row>
    <row r="29" spans="1:34" x14ac:dyDescent="0.25">
      <c r="A29" s="149"/>
      <c r="B29" s="149"/>
      <c r="C29" s="85">
        <f>'Tag 1'!$M$49</f>
        <v>180</v>
      </c>
      <c r="D29" s="86">
        <f t="shared" si="0"/>
        <v>180</v>
      </c>
      <c r="E29" s="84">
        <f t="shared" si="1"/>
        <v>31</v>
      </c>
      <c r="F29" s="84">
        <f t="shared" si="2"/>
        <v>21</v>
      </c>
      <c r="H29" s="149"/>
      <c r="I29" s="149"/>
      <c r="J29" s="85" t="str">
        <f>'Tag 2'!$M49</f>
        <v/>
      </c>
      <c r="K29" s="86" t="e">
        <f t="shared" si="3"/>
        <v>#VALUE!</v>
      </c>
      <c r="L29" s="101" t="e">
        <f t="shared" si="4"/>
        <v>#VALUE!</v>
      </c>
      <c r="M29" s="101" t="e">
        <f t="shared" si="5"/>
        <v>#VALUE!</v>
      </c>
      <c r="O29" s="149"/>
      <c r="P29" s="149"/>
      <c r="Q29" s="85" t="str">
        <f>'Tag 3'!$M49</f>
        <v/>
      </c>
      <c r="R29" s="86" t="e">
        <f t="shared" si="6"/>
        <v>#VALUE!</v>
      </c>
      <c r="S29" s="104" t="e">
        <f t="shared" si="7"/>
        <v>#VALUE!</v>
      </c>
      <c r="T29" s="104" t="e">
        <f t="shared" si="8"/>
        <v>#VALUE!</v>
      </c>
      <c r="V29" s="149"/>
      <c r="W29" s="149"/>
      <c r="X29" s="85" t="str">
        <f>'Tag 4'!$M49</f>
        <v/>
      </c>
      <c r="Y29" s="86" t="e">
        <f t="shared" si="9"/>
        <v>#VALUE!</v>
      </c>
      <c r="Z29" s="104" t="e">
        <f t="shared" si="10"/>
        <v>#VALUE!</v>
      </c>
      <c r="AA29" s="104" t="e">
        <f t="shared" si="11"/>
        <v>#VALUE!</v>
      </c>
      <c r="AC29" s="149"/>
      <c r="AD29" s="149"/>
      <c r="AE29" s="85" t="str">
        <f>'Tag 5'!$M49</f>
        <v/>
      </c>
      <c r="AF29" s="86" t="e">
        <f t="shared" si="12"/>
        <v>#VALUE!</v>
      </c>
      <c r="AG29" s="104" t="e">
        <f t="shared" si="13"/>
        <v>#VALUE!</v>
      </c>
      <c r="AH29" s="104" t="e">
        <f t="shared" si="14"/>
        <v>#VALUE!</v>
      </c>
    </row>
    <row r="30" spans="1:34" x14ac:dyDescent="0.25">
      <c r="A30" s="149"/>
      <c r="B30" s="149"/>
      <c r="C30" s="85" t="str">
        <f>'Tag 1'!$M$50</f>
        <v/>
      </c>
      <c r="D30" s="86" t="e">
        <f t="shared" si="0"/>
        <v>#VALUE!</v>
      </c>
      <c r="E30" s="84" t="e">
        <f t="shared" si="1"/>
        <v>#VALUE!</v>
      </c>
      <c r="F30" s="84" t="e">
        <f t="shared" si="2"/>
        <v>#VALUE!</v>
      </c>
      <c r="H30" s="149"/>
      <c r="I30" s="149"/>
      <c r="J30" s="85" t="str">
        <f>'Tag 2'!$M50</f>
        <v/>
      </c>
      <c r="K30" s="86" t="e">
        <f t="shared" si="3"/>
        <v>#VALUE!</v>
      </c>
      <c r="L30" s="101" t="e">
        <f t="shared" si="4"/>
        <v>#VALUE!</v>
      </c>
      <c r="M30" s="101" t="e">
        <f t="shared" si="5"/>
        <v>#VALUE!</v>
      </c>
      <c r="O30" s="149"/>
      <c r="P30" s="149"/>
      <c r="Q30" s="85">
        <f>'Tag 3'!$M50</f>
        <v>153.66666666666666</v>
      </c>
      <c r="R30" s="86">
        <f t="shared" si="6"/>
        <v>153</v>
      </c>
      <c r="S30" s="104">
        <f t="shared" si="7"/>
        <v>58</v>
      </c>
      <c r="T30" s="104">
        <f t="shared" si="8"/>
        <v>40</v>
      </c>
      <c r="V30" s="149"/>
      <c r="W30" s="149"/>
      <c r="X30" s="85" t="str">
        <f>'Tag 4'!$M50</f>
        <v/>
      </c>
      <c r="Y30" s="86" t="e">
        <f t="shared" si="9"/>
        <v>#VALUE!</v>
      </c>
      <c r="Z30" s="104" t="e">
        <f t="shared" si="10"/>
        <v>#VALUE!</v>
      </c>
      <c r="AA30" s="104" t="e">
        <f t="shared" si="11"/>
        <v>#VALUE!</v>
      </c>
      <c r="AC30" s="149"/>
      <c r="AD30" s="149"/>
      <c r="AE30" s="85" t="str">
        <f>'Tag 5'!$M50</f>
        <v/>
      </c>
      <c r="AF30" s="86" t="e">
        <f t="shared" si="12"/>
        <v>#VALUE!</v>
      </c>
      <c r="AG30" s="104" t="e">
        <f t="shared" si="13"/>
        <v>#VALUE!</v>
      </c>
      <c r="AH30" s="104" t="e">
        <f t="shared" si="14"/>
        <v>#VALUE!</v>
      </c>
    </row>
    <row r="31" spans="1:34" x14ac:dyDescent="0.25">
      <c r="A31" s="149" t="s">
        <v>65</v>
      </c>
      <c r="B31" s="149"/>
      <c r="C31" s="85" t="str">
        <f>'Tag 1'!$M$56</f>
        <v/>
      </c>
      <c r="D31" s="86" t="e">
        <f t="shared" si="0"/>
        <v>#VALUE!</v>
      </c>
      <c r="E31" s="84" t="e">
        <f t="shared" si="1"/>
        <v>#VALUE!</v>
      </c>
      <c r="F31" s="84" t="e">
        <f t="shared" si="2"/>
        <v>#VALUE!</v>
      </c>
      <c r="H31" s="149" t="s">
        <v>65</v>
      </c>
      <c r="I31" s="149"/>
      <c r="J31" s="85" t="str">
        <f>'Tag 2'!$M56</f>
        <v/>
      </c>
      <c r="K31" s="86" t="e">
        <f t="shared" si="3"/>
        <v>#VALUE!</v>
      </c>
      <c r="L31" s="101" t="e">
        <f t="shared" si="4"/>
        <v>#VALUE!</v>
      </c>
      <c r="M31" s="101" t="e">
        <f t="shared" si="5"/>
        <v>#VALUE!</v>
      </c>
      <c r="O31" s="149" t="s">
        <v>65</v>
      </c>
      <c r="P31" s="149"/>
      <c r="Q31" s="85" t="str">
        <f>'Tag 3'!$M56</f>
        <v/>
      </c>
      <c r="R31" s="86" t="e">
        <f t="shared" si="6"/>
        <v>#VALUE!</v>
      </c>
      <c r="S31" s="104" t="e">
        <f t="shared" si="7"/>
        <v>#VALUE!</v>
      </c>
      <c r="T31" s="104" t="e">
        <f t="shared" si="8"/>
        <v>#VALUE!</v>
      </c>
      <c r="V31" s="149" t="s">
        <v>65</v>
      </c>
      <c r="W31" s="149"/>
      <c r="X31" s="85" t="str">
        <f>'Tag 4'!$M56</f>
        <v/>
      </c>
      <c r="Y31" s="86" t="e">
        <f t="shared" si="9"/>
        <v>#VALUE!</v>
      </c>
      <c r="Z31" s="104" t="e">
        <f t="shared" si="10"/>
        <v>#VALUE!</v>
      </c>
      <c r="AA31" s="104" t="e">
        <f t="shared" si="11"/>
        <v>#VALUE!</v>
      </c>
      <c r="AC31" s="149" t="s">
        <v>65</v>
      </c>
      <c r="AD31" s="149"/>
      <c r="AE31" s="85" t="str">
        <f>'Tag 5'!$M56</f>
        <v/>
      </c>
      <c r="AF31" s="86" t="e">
        <f t="shared" si="12"/>
        <v>#VALUE!</v>
      </c>
      <c r="AG31" s="104" t="e">
        <f t="shared" si="13"/>
        <v>#VALUE!</v>
      </c>
      <c r="AH31" s="104" t="e">
        <f t="shared" si="14"/>
        <v>#VALUE!</v>
      </c>
    </row>
    <row r="32" spans="1:34" x14ac:dyDescent="0.25">
      <c r="A32" s="149"/>
      <c r="B32" s="149"/>
      <c r="C32" s="85" t="str">
        <f>'Tag 1'!$M$57</f>
        <v/>
      </c>
      <c r="D32" s="86" t="e">
        <f t="shared" si="0"/>
        <v>#VALUE!</v>
      </c>
      <c r="E32" s="84" t="e">
        <f t="shared" si="1"/>
        <v>#VALUE!</v>
      </c>
      <c r="F32" s="84" t="e">
        <f t="shared" si="2"/>
        <v>#VALUE!</v>
      </c>
      <c r="H32" s="149"/>
      <c r="I32" s="149"/>
      <c r="J32" s="85" t="str">
        <f>'Tag 2'!$M57</f>
        <v/>
      </c>
      <c r="K32" s="86" t="e">
        <f t="shared" si="3"/>
        <v>#VALUE!</v>
      </c>
      <c r="L32" s="101" t="e">
        <f t="shared" si="4"/>
        <v>#VALUE!</v>
      </c>
      <c r="M32" s="101" t="e">
        <f t="shared" si="5"/>
        <v>#VALUE!</v>
      </c>
      <c r="O32" s="149"/>
      <c r="P32" s="149"/>
      <c r="Q32" s="85" t="str">
        <f>'Tag 3'!$M57</f>
        <v/>
      </c>
      <c r="R32" s="86" t="e">
        <f t="shared" si="6"/>
        <v>#VALUE!</v>
      </c>
      <c r="S32" s="104" t="e">
        <f t="shared" si="7"/>
        <v>#VALUE!</v>
      </c>
      <c r="T32" s="104" t="e">
        <f t="shared" si="8"/>
        <v>#VALUE!</v>
      </c>
      <c r="V32" s="149"/>
      <c r="W32" s="149"/>
      <c r="X32" s="85" t="str">
        <f>'Tag 4'!$M57</f>
        <v/>
      </c>
      <c r="Y32" s="86" t="e">
        <f t="shared" si="9"/>
        <v>#VALUE!</v>
      </c>
      <c r="Z32" s="104" t="e">
        <f t="shared" si="10"/>
        <v>#VALUE!</v>
      </c>
      <c r="AA32" s="104" t="e">
        <f t="shared" si="11"/>
        <v>#VALUE!</v>
      </c>
      <c r="AC32" s="149"/>
      <c r="AD32" s="149"/>
      <c r="AE32" s="85" t="str">
        <f>'Tag 5'!$M57</f>
        <v/>
      </c>
      <c r="AF32" s="86" t="e">
        <f t="shared" si="12"/>
        <v>#VALUE!</v>
      </c>
      <c r="AG32" s="104" t="e">
        <f t="shared" si="13"/>
        <v>#VALUE!</v>
      </c>
      <c r="AH32" s="104" t="e">
        <f t="shared" si="14"/>
        <v>#VALUE!</v>
      </c>
    </row>
    <row r="33" spans="1:34" x14ac:dyDescent="0.25">
      <c r="A33" s="149"/>
      <c r="B33" s="149"/>
      <c r="C33" s="85" t="str">
        <f>'Tag 1'!$M$58</f>
        <v/>
      </c>
      <c r="D33" s="86" t="e">
        <f t="shared" si="0"/>
        <v>#VALUE!</v>
      </c>
      <c r="E33" s="84" t="e">
        <f t="shared" si="1"/>
        <v>#VALUE!</v>
      </c>
      <c r="F33" s="84" t="e">
        <f t="shared" si="2"/>
        <v>#VALUE!</v>
      </c>
      <c r="H33" s="149"/>
      <c r="I33" s="149"/>
      <c r="J33" s="85" t="str">
        <f>'Tag 2'!$M58</f>
        <v/>
      </c>
      <c r="K33" s="86" t="e">
        <f t="shared" si="3"/>
        <v>#VALUE!</v>
      </c>
      <c r="L33" s="101" t="e">
        <f t="shared" si="4"/>
        <v>#VALUE!</v>
      </c>
      <c r="M33" s="101" t="e">
        <f t="shared" si="5"/>
        <v>#VALUE!</v>
      </c>
      <c r="O33" s="149"/>
      <c r="P33" s="149"/>
      <c r="Q33" s="85" t="str">
        <f>'Tag 3'!$M58</f>
        <v/>
      </c>
      <c r="R33" s="86" t="e">
        <f t="shared" si="6"/>
        <v>#VALUE!</v>
      </c>
      <c r="S33" s="104" t="e">
        <f t="shared" si="7"/>
        <v>#VALUE!</v>
      </c>
      <c r="T33" s="104" t="e">
        <f t="shared" si="8"/>
        <v>#VALUE!</v>
      </c>
      <c r="V33" s="149"/>
      <c r="W33" s="149"/>
      <c r="X33" s="85" t="str">
        <f>'Tag 4'!$M58</f>
        <v/>
      </c>
      <c r="Y33" s="86" t="e">
        <f t="shared" si="9"/>
        <v>#VALUE!</v>
      </c>
      <c r="Z33" s="104" t="e">
        <f t="shared" si="10"/>
        <v>#VALUE!</v>
      </c>
      <c r="AA33" s="104" t="e">
        <f t="shared" si="11"/>
        <v>#VALUE!</v>
      </c>
      <c r="AC33" s="149"/>
      <c r="AD33" s="149"/>
      <c r="AE33" s="85" t="str">
        <f>'Tag 5'!$M58</f>
        <v/>
      </c>
      <c r="AF33" s="86" t="e">
        <f t="shared" si="12"/>
        <v>#VALUE!</v>
      </c>
      <c r="AG33" s="104" t="e">
        <f t="shared" si="13"/>
        <v>#VALUE!</v>
      </c>
      <c r="AH33" s="104" t="e">
        <f t="shared" si="14"/>
        <v>#VALUE!</v>
      </c>
    </row>
    <row r="34" spans="1:34" x14ac:dyDescent="0.25">
      <c r="A34" s="149"/>
      <c r="B34" s="149"/>
      <c r="C34" s="85" t="str">
        <f>'Tag 1'!$M$59</f>
        <v/>
      </c>
      <c r="D34" s="86" t="e">
        <f t="shared" si="0"/>
        <v>#VALUE!</v>
      </c>
      <c r="E34" s="84" t="e">
        <f t="shared" si="1"/>
        <v>#VALUE!</v>
      </c>
      <c r="F34" s="84" t="e">
        <f t="shared" si="2"/>
        <v>#VALUE!</v>
      </c>
      <c r="H34" s="149"/>
      <c r="I34" s="149"/>
      <c r="J34" s="85" t="str">
        <f>'Tag 2'!$M59</f>
        <v/>
      </c>
      <c r="K34" s="86" t="e">
        <f t="shared" si="3"/>
        <v>#VALUE!</v>
      </c>
      <c r="L34" s="101" t="e">
        <f t="shared" si="4"/>
        <v>#VALUE!</v>
      </c>
      <c r="M34" s="101" t="e">
        <f t="shared" si="5"/>
        <v>#VALUE!</v>
      </c>
      <c r="O34" s="149"/>
      <c r="P34" s="149"/>
      <c r="Q34" s="85" t="str">
        <f>'Tag 3'!$M59</f>
        <v/>
      </c>
      <c r="R34" s="86" t="e">
        <f t="shared" si="6"/>
        <v>#VALUE!</v>
      </c>
      <c r="S34" s="104" t="e">
        <f t="shared" si="7"/>
        <v>#VALUE!</v>
      </c>
      <c r="T34" s="104" t="e">
        <f t="shared" si="8"/>
        <v>#VALUE!</v>
      </c>
      <c r="V34" s="149"/>
      <c r="W34" s="149"/>
      <c r="X34" s="85" t="str">
        <f>'Tag 4'!$M59</f>
        <v/>
      </c>
      <c r="Y34" s="86" t="e">
        <f t="shared" si="9"/>
        <v>#VALUE!</v>
      </c>
      <c r="Z34" s="104" t="e">
        <f t="shared" si="10"/>
        <v>#VALUE!</v>
      </c>
      <c r="AA34" s="104" t="e">
        <f t="shared" si="11"/>
        <v>#VALUE!</v>
      </c>
      <c r="AC34" s="149"/>
      <c r="AD34" s="149"/>
      <c r="AE34" s="85" t="str">
        <f>'Tag 5'!$M59</f>
        <v/>
      </c>
      <c r="AF34" s="86" t="e">
        <f t="shared" si="12"/>
        <v>#VALUE!</v>
      </c>
      <c r="AG34" s="104" t="e">
        <f t="shared" si="13"/>
        <v>#VALUE!</v>
      </c>
      <c r="AH34" s="104" t="e">
        <f t="shared" si="14"/>
        <v>#VALUE!</v>
      </c>
    </row>
    <row r="35" spans="1:34" x14ac:dyDescent="0.25">
      <c r="A35" s="149" t="s">
        <v>66</v>
      </c>
      <c r="B35" s="149"/>
      <c r="C35" s="85" t="str">
        <f>'Tag 1'!$M$65</f>
        <v/>
      </c>
      <c r="D35" s="86" t="e">
        <f t="shared" si="0"/>
        <v>#VALUE!</v>
      </c>
      <c r="E35" s="84" t="e">
        <f t="shared" si="1"/>
        <v>#VALUE!</v>
      </c>
      <c r="F35" s="84" t="e">
        <f t="shared" si="2"/>
        <v>#VALUE!</v>
      </c>
      <c r="H35" s="149" t="s">
        <v>66</v>
      </c>
      <c r="I35" s="149"/>
      <c r="J35" s="85" t="str">
        <f>'Tag 2'!$M65</f>
        <v/>
      </c>
      <c r="K35" s="86" t="e">
        <f t="shared" si="3"/>
        <v>#VALUE!</v>
      </c>
      <c r="L35" s="101" t="e">
        <f t="shared" si="4"/>
        <v>#VALUE!</v>
      </c>
      <c r="M35" s="101" t="e">
        <f t="shared" si="5"/>
        <v>#VALUE!</v>
      </c>
      <c r="O35" s="149" t="s">
        <v>66</v>
      </c>
      <c r="P35" s="149"/>
      <c r="Q35" s="85" t="str">
        <f>'Tag 3'!$M65</f>
        <v/>
      </c>
      <c r="R35" s="86" t="e">
        <f t="shared" si="6"/>
        <v>#VALUE!</v>
      </c>
      <c r="S35" s="104" t="e">
        <f t="shared" si="7"/>
        <v>#VALUE!</v>
      </c>
      <c r="T35" s="104" t="e">
        <f t="shared" si="8"/>
        <v>#VALUE!</v>
      </c>
      <c r="V35" s="149" t="s">
        <v>66</v>
      </c>
      <c r="W35" s="149"/>
      <c r="X35" s="85" t="str">
        <f>'Tag 4'!$M65</f>
        <v/>
      </c>
      <c r="Y35" s="86" t="e">
        <f t="shared" si="9"/>
        <v>#VALUE!</v>
      </c>
      <c r="Z35" s="104" t="e">
        <f t="shared" si="10"/>
        <v>#VALUE!</v>
      </c>
      <c r="AA35" s="104" t="e">
        <f t="shared" si="11"/>
        <v>#VALUE!</v>
      </c>
      <c r="AC35" s="149" t="s">
        <v>66</v>
      </c>
      <c r="AD35" s="149"/>
      <c r="AE35" s="85" t="str">
        <f>'Tag 5'!$M65</f>
        <v/>
      </c>
      <c r="AF35" s="86" t="e">
        <f t="shared" si="12"/>
        <v>#VALUE!</v>
      </c>
      <c r="AG35" s="104" t="e">
        <f t="shared" si="13"/>
        <v>#VALUE!</v>
      </c>
      <c r="AH35" s="104" t="e">
        <f t="shared" si="14"/>
        <v>#VALUE!</v>
      </c>
    </row>
    <row r="36" spans="1:34" x14ac:dyDescent="0.25">
      <c r="A36" s="149"/>
      <c r="B36" s="149"/>
      <c r="C36" s="85" t="str">
        <f>'Tag 1'!$M$66</f>
        <v/>
      </c>
      <c r="D36" s="86" t="e">
        <f t="shared" si="0"/>
        <v>#VALUE!</v>
      </c>
      <c r="E36" s="84" t="e">
        <f t="shared" si="1"/>
        <v>#VALUE!</v>
      </c>
      <c r="F36" s="84" t="e">
        <f t="shared" si="2"/>
        <v>#VALUE!</v>
      </c>
      <c r="H36" s="149"/>
      <c r="I36" s="149"/>
      <c r="J36" s="85" t="str">
        <f>'Tag 2'!$M66</f>
        <v/>
      </c>
      <c r="K36" s="86" t="e">
        <f t="shared" si="3"/>
        <v>#VALUE!</v>
      </c>
      <c r="L36" s="101" t="e">
        <f t="shared" si="4"/>
        <v>#VALUE!</v>
      </c>
      <c r="M36" s="101" t="e">
        <f t="shared" si="5"/>
        <v>#VALUE!</v>
      </c>
      <c r="O36" s="149"/>
      <c r="P36" s="149"/>
      <c r="Q36" s="85" t="str">
        <f>'Tag 3'!$M66</f>
        <v/>
      </c>
      <c r="R36" s="86" t="e">
        <f t="shared" si="6"/>
        <v>#VALUE!</v>
      </c>
      <c r="S36" s="104" t="e">
        <f t="shared" si="7"/>
        <v>#VALUE!</v>
      </c>
      <c r="T36" s="104" t="e">
        <f t="shared" si="8"/>
        <v>#VALUE!</v>
      </c>
      <c r="V36" s="149"/>
      <c r="W36" s="149"/>
      <c r="X36" s="85" t="str">
        <f>'Tag 4'!$M66</f>
        <v/>
      </c>
      <c r="Y36" s="86" t="e">
        <f t="shared" si="9"/>
        <v>#VALUE!</v>
      </c>
      <c r="Z36" s="104" t="e">
        <f t="shared" si="10"/>
        <v>#VALUE!</v>
      </c>
      <c r="AA36" s="104" t="e">
        <f t="shared" si="11"/>
        <v>#VALUE!</v>
      </c>
      <c r="AC36" s="149"/>
      <c r="AD36" s="149"/>
      <c r="AE36" s="85" t="str">
        <f>'Tag 5'!$M66</f>
        <v/>
      </c>
      <c r="AF36" s="86" t="e">
        <f t="shared" si="12"/>
        <v>#VALUE!</v>
      </c>
      <c r="AG36" s="104" t="e">
        <f t="shared" si="13"/>
        <v>#VALUE!</v>
      </c>
      <c r="AH36" s="104" t="e">
        <f t="shared" si="14"/>
        <v>#VALUE!</v>
      </c>
    </row>
    <row r="37" spans="1:34" x14ac:dyDescent="0.25">
      <c r="A37" s="149"/>
      <c r="B37" s="149"/>
      <c r="C37" s="85" t="str">
        <f>'Tag 1'!$M$67</f>
        <v/>
      </c>
      <c r="D37" s="86" t="e">
        <f t="shared" si="0"/>
        <v>#VALUE!</v>
      </c>
      <c r="E37" s="84" t="e">
        <f t="shared" si="1"/>
        <v>#VALUE!</v>
      </c>
      <c r="F37" s="84" t="e">
        <f t="shared" si="2"/>
        <v>#VALUE!</v>
      </c>
      <c r="H37" s="149"/>
      <c r="I37" s="149"/>
      <c r="J37" s="85" t="str">
        <f>'Tag 2'!$M67</f>
        <v/>
      </c>
      <c r="K37" s="86" t="e">
        <f t="shared" si="3"/>
        <v>#VALUE!</v>
      </c>
      <c r="L37" s="101" t="e">
        <f t="shared" si="4"/>
        <v>#VALUE!</v>
      </c>
      <c r="M37" s="101" t="e">
        <f t="shared" si="5"/>
        <v>#VALUE!</v>
      </c>
      <c r="O37" s="149"/>
      <c r="P37" s="149"/>
      <c r="Q37" s="85" t="str">
        <f>'Tag 3'!$M67</f>
        <v/>
      </c>
      <c r="R37" s="86" t="e">
        <f t="shared" si="6"/>
        <v>#VALUE!</v>
      </c>
      <c r="S37" s="104" t="e">
        <f t="shared" si="7"/>
        <v>#VALUE!</v>
      </c>
      <c r="T37" s="104" t="e">
        <f t="shared" si="8"/>
        <v>#VALUE!</v>
      </c>
      <c r="V37" s="149"/>
      <c r="W37" s="149"/>
      <c r="X37" s="85" t="str">
        <f>'Tag 4'!$M67</f>
        <v/>
      </c>
      <c r="Y37" s="86" t="e">
        <f t="shared" si="9"/>
        <v>#VALUE!</v>
      </c>
      <c r="Z37" s="104" t="e">
        <f t="shared" si="10"/>
        <v>#VALUE!</v>
      </c>
      <c r="AA37" s="104" t="e">
        <f t="shared" si="11"/>
        <v>#VALUE!</v>
      </c>
      <c r="AC37" s="149"/>
      <c r="AD37" s="149"/>
      <c r="AE37" s="85" t="str">
        <f>'Tag 5'!$M67</f>
        <v/>
      </c>
      <c r="AF37" s="86" t="e">
        <f t="shared" si="12"/>
        <v>#VALUE!</v>
      </c>
      <c r="AG37" s="104" t="e">
        <f t="shared" si="13"/>
        <v>#VALUE!</v>
      </c>
      <c r="AH37" s="104" t="e">
        <f t="shared" si="14"/>
        <v>#VALUE!</v>
      </c>
    </row>
    <row r="38" spans="1:34" x14ac:dyDescent="0.25">
      <c r="A38" s="149"/>
      <c r="B38" s="149"/>
      <c r="C38" s="85" t="str">
        <f>'Tag 1'!$M$68</f>
        <v/>
      </c>
      <c r="D38" s="86" t="e">
        <f t="shared" si="0"/>
        <v>#VALUE!</v>
      </c>
      <c r="E38" s="84" t="e">
        <f t="shared" si="1"/>
        <v>#VALUE!</v>
      </c>
      <c r="F38" s="84" t="e">
        <f t="shared" si="2"/>
        <v>#VALUE!</v>
      </c>
      <c r="H38" s="149"/>
      <c r="I38" s="149"/>
      <c r="J38" s="85" t="str">
        <f>'Tag 2'!$M68</f>
        <v/>
      </c>
      <c r="K38" s="86" t="e">
        <f t="shared" si="3"/>
        <v>#VALUE!</v>
      </c>
      <c r="L38" s="101" t="e">
        <f t="shared" si="4"/>
        <v>#VALUE!</v>
      </c>
      <c r="M38" s="101" t="e">
        <f t="shared" si="5"/>
        <v>#VALUE!</v>
      </c>
      <c r="O38" s="149"/>
      <c r="P38" s="149"/>
      <c r="Q38" s="85" t="str">
        <f>'Tag 3'!$M68</f>
        <v/>
      </c>
      <c r="R38" s="86" t="e">
        <f t="shared" si="6"/>
        <v>#VALUE!</v>
      </c>
      <c r="S38" s="104" t="e">
        <f t="shared" si="7"/>
        <v>#VALUE!</v>
      </c>
      <c r="T38" s="104" t="e">
        <f t="shared" si="8"/>
        <v>#VALUE!</v>
      </c>
      <c r="V38" s="149"/>
      <c r="W38" s="149"/>
      <c r="X38" s="85" t="str">
        <f>'Tag 4'!$M68</f>
        <v/>
      </c>
      <c r="Y38" s="86" t="e">
        <f t="shared" si="9"/>
        <v>#VALUE!</v>
      </c>
      <c r="Z38" s="104" t="e">
        <f t="shared" si="10"/>
        <v>#VALUE!</v>
      </c>
      <c r="AA38" s="104" t="e">
        <f t="shared" si="11"/>
        <v>#VALUE!</v>
      </c>
      <c r="AC38" s="149"/>
      <c r="AD38" s="149"/>
      <c r="AE38" s="85" t="str">
        <f>'Tag 5'!$M68</f>
        <v/>
      </c>
      <c r="AF38" s="86" t="e">
        <f>ROUNDDOWN(AE38,0)</f>
        <v>#VALUE!</v>
      </c>
      <c r="AG38" s="104" t="e">
        <f>IF(AF38&lt;125,86,IF(AF38&gt;210,1,MATCH(AF38,$B$1:$CI$1,0)))</f>
        <v>#VALUE!</v>
      </c>
      <c r="AH38" s="104" t="e">
        <f>INDEX($B$2:$CI$2,,AG38)</f>
        <v>#VALUE!</v>
      </c>
    </row>
    <row r="40" spans="1:34" x14ac:dyDescent="0.25">
      <c r="A40" s="150" t="s">
        <v>84</v>
      </c>
      <c r="B40" s="150"/>
      <c r="C40" s="150"/>
      <c r="D40" s="150"/>
      <c r="E40" s="150"/>
      <c r="F40" s="150"/>
      <c r="H40" s="150" t="s">
        <v>85</v>
      </c>
      <c r="I40" s="150"/>
      <c r="J40" s="150"/>
      <c r="K40" s="150"/>
      <c r="L40" s="150"/>
      <c r="M40" s="150"/>
      <c r="O40" s="150" t="s">
        <v>134</v>
      </c>
      <c r="P40" s="150"/>
      <c r="Q40" s="150"/>
      <c r="R40" s="150"/>
      <c r="S40" s="150"/>
      <c r="T40" s="150"/>
      <c r="V40" s="150" t="s">
        <v>135</v>
      </c>
      <c r="W40" s="150"/>
      <c r="X40" s="150"/>
      <c r="Y40" s="150"/>
      <c r="Z40" s="150"/>
      <c r="AA40" s="150"/>
      <c r="AC40" s="150" t="s">
        <v>136</v>
      </c>
      <c r="AD40" s="150"/>
      <c r="AE40" s="150"/>
      <c r="AF40" s="150"/>
      <c r="AG40" s="150"/>
      <c r="AH40" s="150"/>
    </row>
    <row r="41" spans="1:34" x14ac:dyDescent="0.25">
      <c r="A41" s="83"/>
      <c r="B41" s="83"/>
      <c r="C41" s="101" t="s">
        <v>74</v>
      </c>
      <c r="D41" s="101" t="s">
        <v>143</v>
      </c>
      <c r="E41" s="101" t="s">
        <v>144</v>
      </c>
      <c r="F41" s="101" t="s">
        <v>4</v>
      </c>
      <c r="H41" s="83"/>
      <c r="I41" s="83"/>
      <c r="J41" s="101" t="s">
        <v>74</v>
      </c>
      <c r="K41" s="101" t="s">
        <v>143</v>
      </c>
      <c r="L41" s="101" t="s">
        <v>144</v>
      </c>
      <c r="M41" s="101" t="s">
        <v>4</v>
      </c>
      <c r="O41" s="83"/>
      <c r="P41" s="83"/>
      <c r="Q41" s="101" t="s">
        <v>74</v>
      </c>
      <c r="R41" s="101" t="s">
        <v>143</v>
      </c>
      <c r="S41" s="101" t="s">
        <v>144</v>
      </c>
      <c r="T41" s="101" t="s">
        <v>4</v>
      </c>
      <c r="V41" s="83"/>
      <c r="W41" s="83"/>
      <c r="X41" s="101" t="s">
        <v>74</v>
      </c>
      <c r="Y41" s="101" t="s">
        <v>143</v>
      </c>
      <c r="Z41" s="101" t="s">
        <v>144</v>
      </c>
      <c r="AA41" s="101" t="s">
        <v>4</v>
      </c>
      <c r="AC41" s="83"/>
      <c r="AD41" s="83"/>
      <c r="AE41" s="101" t="s">
        <v>74</v>
      </c>
      <c r="AF41" s="101" t="s">
        <v>143</v>
      </c>
      <c r="AG41" s="101" t="s">
        <v>144</v>
      </c>
      <c r="AH41" s="101" t="s">
        <v>4</v>
      </c>
    </row>
    <row r="42" spans="1:34" x14ac:dyDescent="0.25">
      <c r="A42" s="149" t="s">
        <v>59</v>
      </c>
      <c r="B42" s="149"/>
      <c r="C42" s="85" t="str">
        <f>'Tag 6'!$M$2</f>
        <v/>
      </c>
      <c r="D42" s="86" t="e">
        <f>ROUNDDOWN(C42,0)</f>
        <v>#VALUE!</v>
      </c>
      <c r="E42" s="104" t="e">
        <f>IF(D42&lt;125,86,IF(D42&gt;210,1,MATCH(D42,$B$1:$CI$1,0)))</f>
        <v>#VALUE!</v>
      </c>
      <c r="F42" s="104" t="e">
        <f>INDEX($B$2:$CI$2,,E42)</f>
        <v>#VALUE!</v>
      </c>
      <c r="H42" s="149" t="s">
        <v>59</v>
      </c>
      <c r="I42" s="149"/>
      <c r="J42" s="85" t="str">
        <f>'Tag 7'!$M$2</f>
        <v/>
      </c>
      <c r="K42" s="86" t="e">
        <f>ROUNDDOWN(J42,0)</f>
        <v>#VALUE!</v>
      </c>
      <c r="L42" s="104" t="e">
        <f>IF(K42&lt;125,86,IF(K42&gt;210,1,MATCH(K42,$B$1:$CI$1,0)))</f>
        <v>#VALUE!</v>
      </c>
      <c r="M42" s="104" t="e">
        <f>INDEX($B$2:$CI$2,,L42)</f>
        <v>#VALUE!</v>
      </c>
      <c r="O42" s="149" t="s">
        <v>59</v>
      </c>
      <c r="P42" s="149"/>
      <c r="Q42" s="85" t="str">
        <f>'Tag 8'!$M$2</f>
        <v/>
      </c>
      <c r="R42" s="86" t="e">
        <f>ROUNDDOWN(Q42,0)</f>
        <v>#VALUE!</v>
      </c>
      <c r="S42" s="104" t="e">
        <f>IF(R42&lt;125,86,IF(R42&gt;210,1,MATCH(R42,$B$1:$CI$1,0)))</f>
        <v>#VALUE!</v>
      </c>
      <c r="T42" s="104" t="e">
        <f>INDEX($B$2:$CI$2,,S42)</f>
        <v>#VALUE!</v>
      </c>
      <c r="V42" s="149" t="s">
        <v>59</v>
      </c>
      <c r="W42" s="149"/>
      <c r="X42" s="85" t="str">
        <f>'Tag 9'!$M$2</f>
        <v/>
      </c>
      <c r="Y42" s="86" t="e">
        <f>ROUNDDOWN(X42,0)</f>
        <v>#VALUE!</v>
      </c>
      <c r="Z42" s="104" t="e">
        <f>IF(Y42&lt;125,86,IF(Y42&gt;210,1,MATCH(Y42,$B$1:$CI$1,0)))</f>
        <v>#VALUE!</v>
      </c>
      <c r="AA42" s="104" t="e">
        <f>INDEX($B$2:$CI$2,,Z42)</f>
        <v>#VALUE!</v>
      </c>
      <c r="AC42" s="149" t="s">
        <v>59</v>
      </c>
      <c r="AD42" s="149"/>
      <c r="AE42" s="85" t="str">
        <f>'Tag 10'!$M$2</f>
        <v/>
      </c>
      <c r="AF42" s="86" t="e">
        <f>ROUNDDOWN(AE42,0)</f>
        <v>#VALUE!</v>
      </c>
      <c r="AG42" s="104" t="e">
        <f>IF(AF42&lt;125,86,IF(AF42&gt;210,1,MATCH(AF42,$B$1:$CI$1,0)))</f>
        <v>#VALUE!</v>
      </c>
      <c r="AH42" s="104" t="e">
        <f>INDEX($B$2:$CI$2,,AG42)</f>
        <v>#VALUE!</v>
      </c>
    </row>
    <row r="43" spans="1:34" x14ac:dyDescent="0.25">
      <c r="A43" s="149"/>
      <c r="B43" s="149"/>
      <c r="C43" s="85" t="str">
        <f>'Tag 6'!$M$3</f>
        <v/>
      </c>
      <c r="D43" s="86" t="e">
        <f t="shared" ref="D43:D73" si="15">ROUNDDOWN(C43,0)</f>
        <v>#VALUE!</v>
      </c>
      <c r="E43" s="104" t="e">
        <f t="shared" ref="E43:E73" si="16">IF(D43&lt;125,86,IF(D43&gt;210,1,MATCH(D43,$B$1:$CI$1,0)))</f>
        <v>#VALUE!</v>
      </c>
      <c r="F43" s="104" t="e">
        <f t="shared" ref="F43:F73" si="17">INDEX($B$2:$CI$2,,E43)</f>
        <v>#VALUE!</v>
      </c>
      <c r="H43" s="149"/>
      <c r="I43" s="149"/>
      <c r="J43" s="85" t="str">
        <f>'Tag 7'!$M$3</f>
        <v/>
      </c>
      <c r="K43" s="86" t="e">
        <f t="shared" ref="K43:K73" si="18">ROUNDDOWN(J43,0)</f>
        <v>#VALUE!</v>
      </c>
      <c r="L43" s="104" t="e">
        <f t="shared" ref="L43:L73" si="19">IF(K43&lt;125,86,IF(K43&gt;210,1,MATCH(K43,$B$1:$CI$1,0)))</f>
        <v>#VALUE!</v>
      </c>
      <c r="M43" s="104" t="e">
        <f t="shared" ref="M43:M73" si="20">INDEX($B$2:$CI$2,,L43)</f>
        <v>#VALUE!</v>
      </c>
      <c r="O43" s="149"/>
      <c r="P43" s="149"/>
      <c r="Q43" s="85" t="str">
        <f>'Tag 8'!$M$3</f>
        <v/>
      </c>
      <c r="R43" s="86" t="e">
        <f t="shared" ref="R43:R73" si="21">ROUNDDOWN(Q43,0)</f>
        <v>#VALUE!</v>
      </c>
      <c r="S43" s="104" t="e">
        <f t="shared" ref="S43:S73" si="22">IF(R43&lt;125,86,IF(R43&gt;210,1,MATCH(R43,$B$1:$CI$1,0)))</f>
        <v>#VALUE!</v>
      </c>
      <c r="T43" s="104" t="e">
        <f t="shared" ref="T43:T73" si="23">INDEX($B$2:$CI$2,,S43)</f>
        <v>#VALUE!</v>
      </c>
      <c r="V43" s="149"/>
      <c r="W43" s="149"/>
      <c r="X43" s="85" t="str">
        <f>'Tag 9'!$M$3</f>
        <v/>
      </c>
      <c r="Y43" s="86" t="e">
        <f t="shared" ref="Y43:Y73" si="24">ROUNDDOWN(X43,0)</f>
        <v>#VALUE!</v>
      </c>
      <c r="Z43" s="104" t="e">
        <f t="shared" ref="Z43:Z73" si="25">IF(Y43&lt;125,86,IF(Y43&gt;210,1,MATCH(Y43,$B$1:$CI$1,0)))</f>
        <v>#VALUE!</v>
      </c>
      <c r="AA43" s="104" t="e">
        <f t="shared" ref="AA43:AA73" si="26">INDEX($B$2:$CI$2,,Z43)</f>
        <v>#VALUE!</v>
      </c>
      <c r="AC43" s="149"/>
      <c r="AD43" s="149"/>
      <c r="AE43" s="85" t="str">
        <f>'Tag 10'!$M$3</f>
        <v/>
      </c>
      <c r="AF43" s="86" t="e">
        <f t="shared" ref="AF43:AF73" si="27">ROUNDDOWN(AE43,0)</f>
        <v>#VALUE!</v>
      </c>
      <c r="AG43" s="104" t="e">
        <f t="shared" ref="AG43:AG73" si="28">IF(AF43&lt;125,86,IF(AF43&gt;210,1,MATCH(AF43,$B$1:$CI$1,0)))</f>
        <v>#VALUE!</v>
      </c>
      <c r="AH43" s="104" t="e">
        <f t="shared" ref="AH43:AH73" si="29">INDEX($B$2:$CI$2,,AG43)</f>
        <v>#VALUE!</v>
      </c>
    </row>
    <row r="44" spans="1:34" x14ac:dyDescent="0.25">
      <c r="A44" s="149"/>
      <c r="B44" s="149"/>
      <c r="C44" s="85" t="str">
        <f>'Tag 6'!$M$4</f>
        <v/>
      </c>
      <c r="D44" s="86" t="e">
        <f t="shared" si="15"/>
        <v>#VALUE!</v>
      </c>
      <c r="E44" s="104" t="e">
        <f t="shared" si="16"/>
        <v>#VALUE!</v>
      </c>
      <c r="F44" s="104" t="e">
        <f t="shared" si="17"/>
        <v>#VALUE!</v>
      </c>
      <c r="H44" s="149"/>
      <c r="I44" s="149"/>
      <c r="J44" s="85" t="str">
        <f>'Tag 7'!$M$4</f>
        <v/>
      </c>
      <c r="K44" s="86" t="e">
        <f t="shared" si="18"/>
        <v>#VALUE!</v>
      </c>
      <c r="L44" s="104" t="e">
        <f t="shared" si="19"/>
        <v>#VALUE!</v>
      </c>
      <c r="M44" s="104" t="e">
        <f t="shared" si="20"/>
        <v>#VALUE!</v>
      </c>
      <c r="O44" s="149"/>
      <c r="P44" s="149"/>
      <c r="Q44" s="85" t="str">
        <f>'Tag 8'!$M$4</f>
        <v/>
      </c>
      <c r="R44" s="86" t="e">
        <f t="shared" si="21"/>
        <v>#VALUE!</v>
      </c>
      <c r="S44" s="104" t="e">
        <f t="shared" si="22"/>
        <v>#VALUE!</v>
      </c>
      <c r="T44" s="104" t="e">
        <f t="shared" si="23"/>
        <v>#VALUE!</v>
      </c>
      <c r="V44" s="149"/>
      <c r="W44" s="149"/>
      <c r="X44" s="85" t="str">
        <f>'Tag 9'!$M$4</f>
        <v/>
      </c>
      <c r="Y44" s="86" t="e">
        <f t="shared" si="24"/>
        <v>#VALUE!</v>
      </c>
      <c r="Z44" s="104" t="e">
        <f t="shared" si="25"/>
        <v>#VALUE!</v>
      </c>
      <c r="AA44" s="104" t="e">
        <f t="shared" si="26"/>
        <v>#VALUE!</v>
      </c>
      <c r="AC44" s="149"/>
      <c r="AD44" s="149"/>
      <c r="AE44" s="85" t="str">
        <f>'Tag 10'!$M$4</f>
        <v/>
      </c>
      <c r="AF44" s="86" t="e">
        <f t="shared" si="27"/>
        <v>#VALUE!</v>
      </c>
      <c r="AG44" s="104" t="e">
        <f t="shared" si="28"/>
        <v>#VALUE!</v>
      </c>
      <c r="AH44" s="104" t="e">
        <f t="shared" si="29"/>
        <v>#VALUE!</v>
      </c>
    </row>
    <row r="45" spans="1:34" x14ac:dyDescent="0.25">
      <c r="A45" s="149"/>
      <c r="B45" s="149"/>
      <c r="C45" s="85" t="str">
        <f>'Tag 6'!$M$5</f>
        <v/>
      </c>
      <c r="D45" s="86" t="e">
        <f t="shared" si="15"/>
        <v>#VALUE!</v>
      </c>
      <c r="E45" s="104" t="e">
        <f t="shared" si="16"/>
        <v>#VALUE!</v>
      </c>
      <c r="F45" s="104" t="e">
        <f t="shared" si="17"/>
        <v>#VALUE!</v>
      </c>
      <c r="H45" s="149"/>
      <c r="I45" s="149"/>
      <c r="J45" s="85" t="str">
        <f>'Tag 7'!$M$5</f>
        <v/>
      </c>
      <c r="K45" s="86" t="e">
        <f t="shared" si="18"/>
        <v>#VALUE!</v>
      </c>
      <c r="L45" s="104" t="e">
        <f t="shared" si="19"/>
        <v>#VALUE!</v>
      </c>
      <c r="M45" s="104" t="e">
        <f t="shared" si="20"/>
        <v>#VALUE!</v>
      </c>
      <c r="O45" s="149"/>
      <c r="P45" s="149"/>
      <c r="Q45" s="85" t="str">
        <f>'Tag 8'!$M$5</f>
        <v/>
      </c>
      <c r="R45" s="86" t="e">
        <f t="shared" si="21"/>
        <v>#VALUE!</v>
      </c>
      <c r="S45" s="104" t="e">
        <f t="shared" si="22"/>
        <v>#VALUE!</v>
      </c>
      <c r="T45" s="104" t="e">
        <f t="shared" si="23"/>
        <v>#VALUE!</v>
      </c>
      <c r="V45" s="149"/>
      <c r="W45" s="149"/>
      <c r="X45" s="85" t="str">
        <f>'Tag 9'!$M$5</f>
        <v/>
      </c>
      <c r="Y45" s="86" t="e">
        <f t="shared" si="24"/>
        <v>#VALUE!</v>
      </c>
      <c r="Z45" s="104" t="e">
        <f t="shared" si="25"/>
        <v>#VALUE!</v>
      </c>
      <c r="AA45" s="104" t="e">
        <f t="shared" si="26"/>
        <v>#VALUE!</v>
      </c>
      <c r="AC45" s="149"/>
      <c r="AD45" s="149"/>
      <c r="AE45" s="85" t="str">
        <f>'Tag 10'!$M$5</f>
        <v/>
      </c>
      <c r="AF45" s="86" t="e">
        <f t="shared" si="27"/>
        <v>#VALUE!</v>
      </c>
      <c r="AG45" s="104" t="e">
        <f t="shared" si="28"/>
        <v>#VALUE!</v>
      </c>
      <c r="AH45" s="104" t="e">
        <f t="shared" si="29"/>
        <v>#VALUE!</v>
      </c>
    </row>
    <row r="46" spans="1:34" x14ac:dyDescent="0.25">
      <c r="A46" s="149" t="s">
        <v>60</v>
      </c>
      <c r="B46" s="149"/>
      <c r="C46" s="85" t="str">
        <f>'Tag 6'!$M$11</f>
        <v/>
      </c>
      <c r="D46" s="86" t="e">
        <f t="shared" si="15"/>
        <v>#VALUE!</v>
      </c>
      <c r="E46" s="104" t="e">
        <f t="shared" si="16"/>
        <v>#VALUE!</v>
      </c>
      <c r="F46" s="104" t="e">
        <f t="shared" si="17"/>
        <v>#VALUE!</v>
      </c>
      <c r="H46" s="149" t="s">
        <v>60</v>
      </c>
      <c r="I46" s="149"/>
      <c r="J46" s="85" t="str">
        <f>'Tag 7'!$M$11</f>
        <v/>
      </c>
      <c r="K46" s="86" t="e">
        <f t="shared" si="18"/>
        <v>#VALUE!</v>
      </c>
      <c r="L46" s="104" t="e">
        <f t="shared" si="19"/>
        <v>#VALUE!</v>
      </c>
      <c r="M46" s="104" t="e">
        <f t="shared" si="20"/>
        <v>#VALUE!</v>
      </c>
      <c r="O46" s="149" t="s">
        <v>60</v>
      </c>
      <c r="P46" s="149"/>
      <c r="Q46" s="85" t="str">
        <f>'Tag 8'!$M$11</f>
        <v/>
      </c>
      <c r="R46" s="86" t="e">
        <f t="shared" si="21"/>
        <v>#VALUE!</v>
      </c>
      <c r="S46" s="104" t="e">
        <f t="shared" si="22"/>
        <v>#VALUE!</v>
      </c>
      <c r="T46" s="104" t="e">
        <f t="shared" si="23"/>
        <v>#VALUE!</v>
      </c>
      <c r="V46" s="149" t="s">
        <v>60</v>
      </c>
      <c r="W46" s="149"/>
      <c r="X46" s="85" t="str">
        <f>'Tag 9'!$M$11</f>
        <v/>
      </c>
      <c r="Y46" s="86" t="e">
        <f t="shared" si="24"/>
        <v>#VALUE!</v>
      </c>
      <c r="Z46" s="104" t="e">
        <f t="shared" si="25"/>
        <v>#VALUE!</v>
      </c>
      <c r="AA46" s="104" t="e">
        <f t="shared" si="26"/>
        <v>#VALUE!</v>
      </c>
      <c r="AC46" s="149" t="s">
        <v>60</v>
      </c>
      <c r="AD46" s="149"/>
      <c r="AE46" s="85" t="str">
        <f>'Tag 10'!$M$11</f>
        <v/>
      </c>
      <c r="AF46" s="86" t="e">
        <f t="shared" si="27"/>
        <v>#VALUE!</v>
      </c>
      <c r="AG46" s="104" t="e">
        <f t="shared" si="28"/>
        <v>#VALUE!</v>
      </c>
      <c r="AH46" s="104" t="e">
        <f t="shared" si="29"/>
        <v>#VALUE!</v>
      </c>
    </row>
    <row r="47" spans="1:34" x14ac:dyDescent="0.25">
      <c r="A47" s="149"/>
      <c r="B47" s="149"/>
      <c r="C47" s="85" t="str">
        <f>'Tag 6'!$M$12</f>
        <v/>
      </c>
      <c r="D47" s="86" t="e">
        <f t="shared" si="15"/>
        <v>#VALUE!</v>
      </c>
      <c r="E47" s="104" t="e">
        <f t="shared" si="16"/>
        <v>#VALUE!</v>
      </c>
      <c r="F47" s="104" t="e">
        <f t="shared" si="17"/>
        <v>#VALUE!</v>
      </c>
      <c r="H47" s="149"/>
      <c r="I47" s="149"/>
      <c r="J47" s="85" t="str">
        <f>'Tag 7'!$M$12</f>
        <v/>
      </c>
      <c r="K47" s="86" t="e">
        <f t="shared" si="18"/>
        <v>#VALUE!</v>
      </c>
      <c r="L47" s="104" t="e">
        <f t="shared" si="19"/>
        <v>#VALUE!</v>
      </c>
      <c r="M47" s="104" t="e">
        <f t="shared" si="20"/>
        <v>#VALUE!</v>
      </c>
      <c r="O47" s="149"/>
      <c r="P47" s="149"/>
      <c r="Q47" s="85" t="str">
        <f>'Tag 8'!$M$12</f>
        <v/>
      </c>
      <c r="R47" s="86" t="e">
        <f t="shared" si="21"/>
        <v>#VALUE!</v>
      </c>
      <c r="S47" s="104" t="e">
        <f t="shared" si="22"/>
        <v>#VALUE!</v>
      </c>
      <c r="T47" s="104" t="e">
        <f t="shared" si="23"/>
        <v>#VALUE!</v>
      </c>
      <c r="V47" s="149"/>
      <c r="W47" s="149"/>
      <c r="X47" s="85" t="str">
        <f>'Tag 9'!$M$12</f>
        <v/>
      </c>
      <c r="Y47" s="86" t="e">
        <f t="shared" si="24"/>
        <v>#VALUE!</v>
      </c>
      <c r="Z47" s="104" t="e">
        <f t="shared" si="25"/>
        <v>#VALUE!</v>
      </c>
      <c r="AA47" s="104" t="e">
        <f t="shared" si="26"/>
        <v>#VALUE!</v>
      </c>
      <c r="AC47" s="149"/>
      <c r="AD47" s="149"/>
      <c r="AE47" s="85" t="str">
        <f>'Tag 10'!$M$12</f>
        <v/>
      </c>
      <c r="AF47" s="86" t="e">
        <f t="shared" si="27"/>
        <v>#VALUE!</v>
      </c>
      <c r="AG47" s="104" t="e">
        <f t="shared" si="28"/>
        <v>#VALUE!</v>
      </c>
      <c r="AH47" s="104" t="e">
        <f t="shared" si="29"/>
        <v>#VALUE!</v>
      </c>
    </row>
    <row r="48" spans="1:34" x14ac:dyDescent="0.25">
      <c r="A48" s="149"/>
      <c r="B48" s="149"/>
      <c r="C48" s="85" t="str">
        <f>'Tag 6'!$M$13</f>
        <v/>
      </c>
      <c r="D48" s="86" t="e">
        <f t="shared" si="15"/>
        <v>#VALUE!</v>
      </c>
      <c r="E48" s="104" t="e">
        <f t="shared" si="16"/>
        <v>#VALUE!</v>
      </c>
      <c r="F48" s="104" t="e">
        <f t="shared" si="17"/>
        <v>#VALUE!</v>
      </c>
      <c r="H48" s="149"/>
      <c r="I48" s="149"/>
      <c r="J48" s="85" t="str">
        <f>'Tag 7'!$M$13</f>
        <v/>
      </c>
      <c r="K48" s="86" t="e">
        <f t="shared" si="18"/>
        <v>#VALUE!</v>
      </c>
      <c r="L48" s="104" t="e">
        <f t="shared" si="19"/>
        <v>#VALUE!</v>
      </c>
      <c r="M48" s="104" t="e">
        <f t="shared" si="20"/>
        <v>#VALUE!</v>
      </c>
      <c r="O48" s="149"/>
      <c r="P48" s="149"/>
      <c r="Q48" s="85" t="str">
        <f>'Tag 8'!$M$13</f>
        <v/>
      </c>
      <c r="R48" s="86" t="e">
        <f t="shared" si="21"/>
        <v>#VALUE!</v>
      </c>
      <c r="S48" s="104" t="e">
        <f t="shared" si="22"/>
        <v>#VALUE!</v>
      </c>
      <c r="T48" s="104" t="e">
        <f t="shared" si="23"/>
        <v>#VALUE!</v>
      </c>
      <c r="V48" s="149"/>
      <c r="W48" s="149"/>
      <c r="X48" s="85" t="str">
        <f>'Tag 9'!$M$13</f>
        <v/>
      </c>
      <c r="Y48" s="86" t="e">
        <f t="shared" si="24"/>
        <v>#VALUE!</v>
      </c>
      <c r="Z48" s="104" t="e">
        <f t="shared" si="25"/>
        <v>#VALUE!</v>
      </c>
      <c r="AA48" s="104" t="e">
        <f t="shared" si="26"/>
        <v>#VALUE!</v>
      </c>
      <c r="AC48" s="149"/>
      <c r="AD48" s="149"/>
      <c r="AE48" s="85" t="str">
        <f>'Tag 10'!$M$13</f>
        <v/>
      </c>
      <c r="AF48" s="86" t="e">
        <f t="shared" si="27"/>
        <v>#VALUE!</v>
      </c>
      <c r="AG48" s="104" t="e">
        <f t="shared" si="28"/>
        <v>#VALUE!</v>
      </c>
      <c r="AH48" s="104" t="e">
        <f t="shared" si="29"/>
        <v>#VALUE!</v>
      </c>
    </row>
    <row r="49" spans="1:34" x14ac:dyDescent="0.25">
      <c r="A49" s="149"/>
      <c r="B49" s="149"/>
      <c r="C49" s="85" t="str">
        <f>'Tag 6'!$M$14</f>
        <v/>
      </c>
      <c r="D49" s="86" t="e">
        <f t="shared" si="15"/>
        <v>#VALUE!</v>
      </c>
      <c r="E49" s="104" t="e">
        <f t="shared" si="16"/>
        <v>#VALUE!</v>
      </c>
      <c r="F49" s="104" t="e">
        <f t="shared" si="17"/>
        <v>#VALUE!</v>
      </c>
      <c r="H49" s="149"/>
      <c r="I49" s="149"/>
      <c r="J49" s="85" t="str">
        <f>'Tag 7'!$M$14</f>
        <v/>
      </c>
      <c r="K49" s="86" t="e">
        <f t="shared" si="18"/>
        <v>#VALUE!</v>
      </c>
      <c r="L49" s="104" t="e">
        <f t="shared" si="19"/>
        <v>#VALUE!</v>
      </c>
      <c r="M49" s="104" t="e">
        <f t="shared" si="20"/>
        <v>#VALUE!</v>
      </c>
      <c r="O49" s="149"/>
      <c r="P49" s="149"/>
      <c r="Q49" s="85" t="str">
        <f>'Tag 8'!$M$14</f>
        <v/>
      </c>
      <c r="R49" s="86" t="e">
        <f t="shared" si="21"/>
        <v>#VALUE!</v>
      </c>
      <c r="S49" s="104" t="e">
        <f t="shared" si="22"/>
        <v>#VALUE!</v>
      </c>
      <c r="T49" s="104" t="e">
        <f t="shared" si="23"/>
        <v>#VALUE!</v>
      </c>
      <c r="V49" s="149"/>
      <c r="W49" s="149"/>
      <c r="X49" s="85" t="str">
        <f>'Tag 9'!$M$14</f>
        <v/>
      </c>
      <c r="Y49" s="86" t="e">
        <f t="shared" si="24"/>
        <v>#VALUE!</v>
      </c>
      <c r="Z49" s="104" t="e">
        <f t="shared" si="25"/>
        <v>#VALUE!</v>
      </c>
      <c r="AA49" s="104" t="e">
        <f t="shared" si="26"/>
        <v>#VALUE!</v>
      </c>
      <c r="AC49" s="149"/>
      <c r="AD49" s="149"/>
      <c r="AE49" s="85" t="str">
        <f>'Tag 10'!$M$14</f>
        <v/>
      </c>
      <c r="AF49" s="86" t="e">
        <f t="shared" si="27"/>
        <v>#VALUE!</v>
      </c>
      <c r="AG49" s="104" t="e">
        <f t="shared" si="28"/>
        <v>#VALUE!</v>
      </c>
      <c r="AH49" s="104" t="e">
        <f t="shared" si="29"/>
        <v>#VALUE!</v>
      </c>
    </row>
    <row r="50" spans="1:34" x14ac:dyDescent="0.25">
      <c r="A50" s="149" t="s">
        <v>61</v>
      </c>
      <c r="B50" s="149"/>
      <c r="C50" s="85" t="str">
        <f>'Tag 6'!$M$20</f>
        <v/>
      </c>
      <c r="D50" s="86" t="e">
        <f t="shared" si="15"/>
        <v>#VALUE!</v>
      </c>
      <c r="E50" s="104" t="e">
        <f t="shared" si="16"/>
        <v>#VALUE!</v>
      </c>
      <c r="F50" s="104" t="e">
        <f t="shared" si="17"/>
        <v>#VALUE!</v>
      </c>
      <c r="H50" s="149" t="s">
        <v>61</v>
      </c>
      <c r="I50" s="149"/>
      <c r="J50" s="85" t="str">
        <f>'Tag 7'!$M$20</f>
        <v/>
      </c>
      <c r="K50" s="86" t="e">
        <f t="shared" si="18"/>
        <v>#VALUE!</v>
      </c>
      <c r="L50" s="104" t="e">
        <f t="shared" si="19"/>
        <v>#VALUE!</v>
      </c>
      <c r="M50" s="104" t="e">
        <f t="shared" si="20"/>
        <v>#VALUE!</v>
      </c>
      <c r="O50" s="149" t="s">
        <v>61</v>
      </c>
      <c r="P50" s="149"/>
      <c r="Q50" s="85" t="str">
        <f>'Tag 8'!$M$20</f>
        <v/>
      </c>
      <c r="R50" s="86" t="e">
        <f t="shared" si="21"/>
        <v>#VALUE!</v>
      </c>
      <c r="S50" s="104" t="e">
        <f t="shared" si="22"/>
        <v>#VALUE!</v>
      </c>
      <c r="T50" s="104" t="e">
        <f t="shared" si="23"/>
        <v>#VALUE!</v>
      </c>
      <c r="V50" s="149" t="s">
        <v>61</v>
      </c>
      <c r="W50" s="149"/>
      <c r="X50" s="85" t="str">
        <f>'Tag 9'!$M$20</f>
        <v/>
      </c>
      <c r="Y50" s="86" t="e">
        <f t="shared" si="24"/>
        <v>#VALUE!</v>
      </c>
      <c r="Z50" s="104" t="e">
        <f t="shared" si="25"/>
        <v>#VALUE!</v>
      </c>
      <c r="AA50" s="104" t="e">
        <f t="shared" si="26"/>
        <v>#VALUE!</v>
      </c>
      <c r="AC50" s="149" t="s">
        <v>61</v>
      </c>
      <c r="AD50" s="149"/>
      <c r="AE50" s="85" t="str">
        <f>'Tag 10'!$M$20</f>
        <v/>
      </c>
      <c r="AF50" s="86" t="e">
        <f t="shared" si="27"/>
        <v>#VALUE!</v>
      </c>
      <c r="AG50" s="104" t="e">
        <f t="shared" si="28"/>
        <v>#VALUE!</v>
      </c>
      <c r="AH50" s="104" t="e">
        <f t="shared" si="29"/>
        <v>#VALUE!</v>
      </c>
    </row>
    <row r="51" spans="1:34" x14ac:dyDescent="0.25">
      <c r="A51" s="149"/>
      <c r="B51" s="149"/>
      <c r="C51" s="85" t="str">
        <f>'Tag 6'!$M$21</f>
        <v/>
      </c>
      <c r="D51" s="86" t="e">
        <f t="shared" si="15"/>
        <v>#VALUE!</v>
      </c>
      <c r="E51" s="104" t="e">
        <f t="shared" si="16"/>
        <v>#VALUE!</v>
      </c>
      <c r="F51" s="104" t="e">
        <f t="shared" si="17"/>
        <v>#VALUE!</v>
      </c>
      <c r="H51" s="149"/>
      <c r="I51" s="149"/>
      <c r="J51" s="85" t="str">
        <f>'Tag 7'!$M$21</f>
        <v/>
      </c>
      <c r="K51" s="86" t="e">
        <f t="shared" si="18"/>
        <v>#VALUE!</v>
      </c>
      <c r="L51" s="104" t="e">
        <f t="shared" si="19"/>
        <v>#VALUE!</v>
      </c>
      <c r="M51" s="104" t="e">
        <f t="shared" si="20"/>
        <v>#VALUE!</v>
      </c>
      <c r="O51" s="149"/>
      <c r="P51" s="149"/>
      <c r="Q51" s="85" t="str">
        <f>'Tag 8'!$M$21</f>
        <v/>
      </c>
      <c r="R51" s="86" t="e">
        <f t="shared" si="21"/>
        <v>#VALUE!</v>
      </c>
      <c r="S51" s="104" t="e">
        <f t="shared" si="22"/>
        <v>#VALUE!</v>
      </c>
      <c r="T51" s="104" t="e">
        <f t="shared" si="23"/>
        <v>#VALUE!</v>
      </c>
      <c r="V51" s="149"/>
      <c r="W51" s="149"/>
      <c r="X51" s="85" t="str">
        <f>'Tag 9'!$M$21</f>
        <v/>
      </c>
      <c r="Y51" s="86" t="e">
        <f t="shared" si="24"/>
        <v>#VALUE!</v>
      </c>
      <c r="Z51" s="104" t="e">
        <f t="shared" si="25"/>
        <v>#VALUE!</v>
      </c>
      <c r="AA51" s="104" t="e">
        <f t="shared" si="26"/>
        <v>#VALUE!</v>
      </c>
      <c r="AC51" s="149"/>
      <c r="AD51" s="149"/>
      <c r="AE51" s="85" t="str">
        <f>'Tag 10'!$M$21</f>
        <v/>
      </c>
      <c r="AF51" s="86" t="e">
        <f t="shared" si="27"/>
        <v>#VALUE!</v>
      </c>
      <c r="AG51" s="104" t="e">
        <f t="shared" si="28"/>
        <v>#VALUE!</v>
      </c>
      <c r="AH51" s="104" t="e">
        <f t="shared" si="29"/>
        <v>#VALUE!</v>
      </c>
    </row>
    <row r="52" spans="1:34" x14ac:dyDescent="0.25">
      <c r="A52" s="149"/>
      <c r="B52" s="149"/>
      <c r="C52" s="85" t="str">
        <f>'Tag 6'!$M$22</f>
        <v/>
      </c>
      <c r="D52" s="86" t="e">
        <f t="shared" si="15"/>
        <v>#VALUE!</v>
      </c>
      <c r="E52" s="104" t="e">
        <f t="shared" si="16"/>
        <v>#VALUE!</v>
      </c>
      <c r="F52" s="104" t="e">
        <f t="shared" si="17"/>
        <v>#VALUE!</v>
      </c>
      <c r="H52" s="149"/>
      <c r="I52" s="149"/>
      <c r="J52" s="85" t="str">
        <f>'Tag 7'!$M$22</f>
        <v/>
      </c>
      <c r="K52" s="86" t="e">
        <f t="shared" si="18"/>
        <v>#VALUE!</v>
      </c>
      <c r="L52" s="104" t="e">
        <f t="shared" si="19"/>
        <v>#VALUE!</v>
      </c>
      <c r="M52" s="104" t="e">
        <f t="shared" si="20"/>
        <v>#VALUE!</v>
      </c>
      <c r="O52" s="149"/>
      <c r="P52" s="149"/>
      <c r="Q52" s="85" t="str">
        <f>'Tag 8'!$M$22</f>
        <v/>
      </c>
      <c r="R52" s="86" t="e">
        <f t="shared" si="21"/>
        <v>#VALUE!</v>
      </c>
      <c r="S52" s="104" t="e">
        <f t="shared" si="22"/>
        <v>#VALUE!</v>
      </c>
      <c r="T52" s="104" t="e">
        <f t="shared" si="23"/>
        <v>#VALUE!</v>
      </c>
      <c r="V52" s="149"/>
      <c r="W52" s="149"/>
      <c r="X52" s="85" t="str">
        <f>'Tag 9'!$M$22</f>
        <v/>
      </c>
      <c r="Y52" s="86" t="e">
        <f t="shared" si="24"/>
        <v>#VALUE!</v>
      </c>
      <c r="Z52" s="104" t="e">
        <f t="shared" si="25"/>
        <v>#VALUE!</v>
      </c>
      <c r="AA52" s="104" t="e">
        <f t="shared" si="26"/>
        <v>#VALUE!</v>
      </c>
      <c r="AC52" s="149"/>
      <c r="AD52" s="149"/>
      <c r="AE52" s="85" t="str">
        <f>'Tag 10'!$M$22</f>
        <v/>
      </c>
      <c r="AF52" s="86" t="e">
        <f t="shared" si="27"/>
        <v>#VALUE!</v>
      </c>
      <c r="AG52" s="104" t="e">
        <f t="shared" si="28"/>
        <v>#VALUE!</v>
      </c>
      <c r="AH52" s="104" t="e">
        <f t="shared" si="29"/>
        <v>#VALUE!</v>
      </c>
    </row>
    <row r="53" spans="1:34" x14ac:dyDescent="0.25">
      <c r="A53" s="149"/>
      <c r="B53" s="149"/>
      <c r="C53" s="85" t="str">
        <f>'Tag 6'!$M$23</f>
        <v/>
      </c>
      <c r="D53" s="86" t="e">
        <f t="shared" si="15"/>
        <v>#VALUE!</v>
      </c>
      <c r="E53" s="104" t="e">
        <f t="shared" si="16"/>
        <v>#VALUE!</v>
      </c>
      <c r="F53" s="104" t="e">
        <f t="shared" si="17"/>
        <v>#VALUE!</v>
      </c>
      <c r="H53" s="149"/>
      <c r="I53" s="149"/>
      <c r="J53" s="85" t="str">
        <f>'Tag 7'!$M$23</f>
        <v/>
      </c>
      <c r="K53" s="86" t="e">
        <f t="shared" si="18"/>
        <v>#VALUE!</v>
      </c>
      <c r="L53" s="104" t="e">
        <f t="shared" si="19"/>
        <v>#VALUE!</v>
      </c>
      <c r="M53" s="104" t="e">
        <f t="shared" si="20"/>
        <v>#VALUE!</v>
      </c>
      <c r="O53" s="149"/>
      <c r="P53" s="149"/>
      <c r="Q53" s="85" t="str">
        <f>'Tag 8'!$M$23</f>
        <v/>
      </c>
      <c r="R53" s="86" t="e">
        <f t="shared" si="21"/>
        <v>#VALUE!</v>
      </c>
      <c r="S53" s="104" t="e">
        <f t="shared" si="22"/>
        <v>#VALUE!</v>
      </c>
      <c r="T53" s="104" t="e">
        <f t="shared" si="23"/>
        <v>#VALUE!</v>
      </c>
      <c r="V53" s="149"/>
      <c r="W53" s="149"/>
      <c r="X53" s="85" t="str">
        <f>'Tag 9'!$M$23</f>
        <v/>
      </c>
      <c r="Y53" s="86" t="e">
        <f t="shared" si="24"/>
        <v>#VALUE!</v>
      </c>
      <c r="Z53" s="104" t="e">
        <f t="shared" si="25"/>
        <v>#VALUE!</v>
      </c>
      <c r="AA53" s="104" t="e">
        <f t="shared" si="26"/>
        <v>#VALUE!</v>
      </c>
      <c r="AC53" s="149"/>
      <c r="AD53" s="149"/>
      <c r="AE53" s="85" t="str">
        <f>'Tag 10'!$M$23</f>
        <v/>
      </c>
      <c r="AF53" s="86" t="e">
        <f t="shared" si="27"/>
        <v>#VALUE!</v>
      </c>
      <c r="AG53" s="104" t="e">
        <f t="shared" si="28"/>
        <v>#VALUE!</v>
      </c>
      <c r="AH53" s="104" t="e">
        <f t="shared" si="29"/>
        <v>#VALUE!</v>
      </c>
    </row>
    <row r="54" spans="1:34" x14ac:dyDescent="0.25">
      <c r="A54" s="149" t="s">
        <v>62</v>
      </c>
      <c r="B54" s="149"/>
      <c r="C54" s="85" t="str">
        <f>'Tag 6'!$M$29</f>
        <v/>
      </c>
      <c r="D54" s="86" t="e">
        <f t="shared" si="15"/>
        <v>#VALUE!</v>
      </c>
      <c r="E54" s="104" t="e">
        <f t="shared" si="16"/>
        <v>#VALUE!</v>
      </c>
      <c r="F54" s="104" t="e">
        <f t="shared" si="17"/>
        <v>#VALUE!</v>
      </c>
      <c r="H54" s="149" t="s">
        <v>62</v>
      </c>
      <c r="I54" s="149"/>
      <c r="J54" s="85" t="str">
        <f>'Tag 7'!$M$29</f>
        <v/>
      </c>
      <c r="K54" s="86" t="e">
        <f t="shared" si="18"/>
        <v>#VALUE!</v>
      </c>
      <c r="L54" s="104" t="e">
        <f t="shared" si="19"/>
        <v>#VALUE!</v>
      </c>
      <c r="M54" s="104" t="e">
        <f t="shared" si="20"/>
        <v>#VALUE!</v>
      </c>
      <c r="O54" s="149" t="s">
        <v>62</v>
      </c>
      <c r="P54" s="149"/>
      <c r="Q54" s="85" t="str">
        <f>'Tag 8'!$M$29</f>
        <v/>
      </c>
      <c r="R54" s="86" t="e">
        <f t="shared" si="21"/>
        <v>#VALUE!</v>
      </c>
      <c r="S54" s="104" t="e">
        <f t="shared" si="22"/>
        <v>#VALUE!</v>
      </c>
      <c r="T54" s="104" t="e">
        <f t="shared" si="23"/>
        <v>#VALUE!</v>
      </c>
      <c r="V54" s="149" t="s">
        <v>62</v>
      </c>
      <c r="W54" s="149"/>
      <c r="X54" s="85" t="str">
        <f>'Tag 9'!$M$29</f>
        <v/>
      </c>
      <c r="Y54" s="86" t="e">
        <f t="shared" si="24"/>
        <v>#VALUE!</v>
      </c>
      <c r="Z54" s="104" t="e">
        <f t="shared" si="25"/>
        <v>#VALUE!</v>
      </c>
      <c r="AA54" s="104" t="e">
        <f t="shared" si="26"/>
        <v>#VALUE!</v>
      </c>
      <c r="AC54" s="149" t="s">
        <v>62</v>
      </c>
      <c r="AD54" s="149"/>
      <c r="AE54" s="85" t="str">
        <f>'Tag 10'!$M$29</f>
        <v/>
      </c>
      <c r="AF54" s="86" t="e">
        <f t="shared" si="27"/>
        <v>#VALUE!</v>
      </c>
      <c r="AG54" s="104" t="e">
        <f t="shared" si="28"/>
        <v>#VALUE!</v>
      </c>
      <c r="AH54" s="104" t="e">
        <f t="shared" si="29"/>
        <v>#VALUE!</v>
      </c>
    </row>
    <row r="55" spans="1:34" x14ac:dyDescent="0.25">
      <c r="A55" s="149"/>
      <c r="B55" s="149"/>
      <c r="C55" s="85" t="str">
        <f>'Tag 6'!$M$30</f>
        <v/>
      </c>
      <c r="D55" s="86" t="e">
        <f t="shared" si="15"/>
        <v>#VALUE!</v>
      </c>
      <c r="E55" s="104" t="e">
        <f t="shared" si="16"/>
        <v>#VALUE!</v>
      </c>
      <c r="F55" s="104" t="e">
        <f t="shared" si="17"/>
        <v>#VALUE!</v>
      </c>
      <c r="H55" s="149"/>
      <c r="I55" s="149"/>
      <c r="J55" s="85" t="str">
        <f>'Tag 7'!$M$30</f>
        <v/>
      </c>
      <c r="K55" s="86" t="e">
        <f t="shared" si="18"/>
        <v>#VALUE!</v>
      </c>
      <c r="L55" s="104" t="e">
        <f t="shared" si="19"/>
        <v>#VALUE!</v>
      </c>
      <c r="M55" s="104" t="e">
        <f t="shared" si="20"/>
        <v>#VALUE!</v>
      </c>
      <c r="O55" s="149"/>
      <c r="P55" s="149"/>
      <c r="Q55" s="85" t="str">
        <f>'Tag 8'!$M$30</f>
        <v/>
      </c>
      <c r="R55" s="86" t="e">
        <f t="shared" si="21"/>
        <v>#VALUE!</v>
      </c>
      <c r="S55" s="104" t="e">
        <f t="shared" si="22"/>
        <v>#VALUE!</v>
      </c>
      <c r="T55" s="104" t="e">
        <f t="shared" si="23"/>
        <v>#VALUE!</v>
      </c>
      <c r="V55" s="149"/>
      <c r="W55" s="149"/>
      <c r="X55" s="85" t="str">
        <f>'Tag 9'!$M$30</f>
        <v/>
      </c>
      <c r="Y55" s="86" t="e">
        <f t="shared" si="24"/>
        <v>#VALUE!</v>
      </c>
      <c r="Z55" s="104" t="e">
        <f t="shared" si="25"/>
        <v>#VALUE!</v>
      </c>
      <c r="AA55" s="104" t="e">
        <f t="shared" si="26"/>
        <v>#VALUE!</v>
      </c>
      <c r="AC55" s="149"/>
      <c r="AD55" s="149"/>
      <c r="AE55" s="85" t="str">
        <f>'Tag 10'!$M$30</f>
        <v/>
      </c>
      <c r="AF55" s="86" t="e">
        <f t="shared" si="27"/>
        <v>#VALUE!</v>
      </c>
      <c r="AG55" s="104" t="e">
        <f t="shared" si="28"/>
        <v>#VALUE!</v>
      </c>
      <c r="AH55" s="104" t="e">
        <f t="shared" si="29"/>
        <v>#VALUE!</v>
      </c>
    </row>
    <row r="56" spans="1:34" x14ac:dyDescent="0.25">
      <c r="A56" s="149"/>
      <c r="B56" s="149"/>
      <c r="C56" s="85" t="str">
        <f>'Tag 6'!$M$31</f>
        <v/>
      </c>
      <c r="D56" s="86" t="e">
        <f t="shared" si="15"/>
        <v>#VALUE!</v>
      </c>
      <c r="E56" s="104" t="e">
        <f t="shared" si="16"/>
        <v>#VALUE!</v>
      </c>
      <c r="F56" s="104" t="e">
        <f t="shared" si="17"/>
        <v>#VALUE!</v>
      </c>
      <c r="H56" s="149"/>
      <c r="I56" s="149"/>
      <c r="J56" s="85" t="str">
        <f>'Tag 7'!$M$31</f>
        <v/>
      </c>
      <c r="K56" s="86" t="e">
        <f t="shared" si="18"/>
        <v>#VALUE!</v>
      </c>
      <c r="L56" s="104" t="e">
        <f t="shared" si="19"/>
        <v>#VALUE!</v>
      </c>
      <c r="M56" s="104" t="e">
        <f t="shared" si="20"/>
        <v>#VALUE!</v>
      </c>
      <c r="O56" s="149"/>
      <c r="P56" s="149"/>
      <c r="Q56" s="85" t="str">
        <f>'Tag 8'!$M$31</f>
        <v/>
      </c>
      <c r="R56" s="86" t="e">
        <f t="shared" si="21"/>
        <v>#VALUE!</v>
      </c>
      <c r="S56" s="104" t="e">
        <f t="shared" si="22"/>
        <v>#VALUE!</v>
      </c>
      <c r="T56" s="104" t="e">
        <f t="shared" si="23"/>
        <v>#VALUE!</v>
      </c>
      <c r="V56" s="149"/>
      <c r="W56" s="149"/>
      <c r="X56" s="85" t="str">
        <f>'Tag 9'!$M$31</f>
        <v/>
      </c>
      <c r="Y56" s="86" t="e">
        <f t="shared" si="24"/>
        <v>#VALUE!</v>
      </c>
      <c r="Z56" s="104" t="e">
        <f t="shared" si="25"/>
        <v>#VALUE!</v>
      </c>
      <c r="AA56" s="104" t="e">
        <f t="shared" si="26"/>
        <v>#VALUE!</v>
      </c>
      <c r="AC56" s="149"/>
      <c r="AD56" s="149"/>
      <c r="AE56" s="85" t="str">
        <f>'Tag 10'!$M$31</f>
        <v/>
      </c>
      <c r="AF56" s="86" t="e">
        <f t="shared" si="27"/>
        <v>#VALUE!</v>
      </c>
      <c r="AG56" s="104" t="e">
        <f t="shared" si="28"/>
        <v>#VALUE!</v>
      </c>
      <c r="AH56" s="104" t="e">
        <f t="shared" si="29"/>
        <v>#VALUE!</v>
      </c>
    </row>
    <row r="57" spans="1:34" x14ac:dyDescent="0.25">
      <c r="A57" s="149"/>
      <c r="B57" s="149"/>
      <c r="C57" s="85" t="str">
        <f>'Tag 6'!$M$32</f>
        <v/>
      </c>
      <c r="D57" s="86" t="e">
        <f t="shared" si="15"/>
        <v>#VALUE!</v>
      </c>
      <c r="E57" s="104" t="e">
        <f t="shared" si="16"/>
        <v>#VALUE!</v>
      </c>
      <c r="F57" s="104" t="e">
        <f t="shared" si="17"/>
        <v>#VALUE!</v>
      </c>
      <c r="H57" s="149"/>
      <c r="I57" s="149"/>
      <c r="J57" s="85" t="str">
        <f>'Tag 7'!$M$32</f>
        <v/>
      </c>
      <c r="K57" s="86" t="e">
        <f t="shared" si="18"/>
        <v>#VALUE!</v>
      </c>
      <c r="L57" s="104" t="e">
        <f t="shared" si="19"/>
        <v>#VALUE!</v>
      </c>
      <c r="M57" s="104" t="e">
        <f t="shared" si="20"/>
        <v>#VALUE!</v>
      </c>
      <c r="O57" s="149"/>
      <c r="P57" s="149"/>
      <c r="Q57" s="85" t="str">
        <f>'Tag 8'!$M$32</f>
        <v/>
      </c>
      <c r="R57" s="86" t="e">
        <f t="shared" si="21"/>
        <v>#VALUE!</v>
      </c>
      <c r="S57" s="104" t="e">
        <f t="shared" si="22"/>
        <v>#VALUE!</v>
      </c>
      <c r="T57" s="104" t="e">
        <f t="shared" si="23"/>
        <v>#VALUE!</v>
      </c>
      <c r="V57" s="149"/>
      <c r="W57" s="149"/>
      <c r="X57" s="85" t="str">
        <f>'Tag 9'!$M$32</f>
        <v/>
      </c>
      <c r="Y57" s="86" t="e">
        <f t="shared" si="24"/>
        <v>#VALUE!</v>
      </c>
      <c r="Z57" s="104" t="e">
        <f t="shared" si="25"/>
        <v>#VALUE!</v>
      </c>
      <c r="AA57" s="104" t="e">
        <f t="shared" si="26"/>
        <v>#VALUE!</v>
      </c>
      <c r="AC57" s="149"/>
      <c r="AD57" s="149"/>
      <c r="AE57" s="85" t="str">
        <f>'Tag 10'!$M$32</f>
        <v/>
      </c>
      <c r="AF57" s="86" t="e">
        <f t="shared" si="27"/>
        <v>#VALUE!</v>
      </c>
      <c r="AG57" s="104" t="e">
        <f t="shared" si="28"/>
        <v>#VALUE!</v>
      </c>
      <c r="AH57" s="104" t="e">
        <f t="shared" si="29"/>
        <v>#VALUE!</v>
      </c>
    </row>
    <row r="58" spans="1:34" x14ac:dyDescent="0.25">
      <c r="A58" s="149" t="s">
        <v>63</v>
      </c>
      <c r="B58" s="149"/>
      <c r="C58" s="85" t="str">
        <f>'Tag 6'!$M$38</f>
        <v/>
      </c>
      <c r="D58" s="86" t="e">
        <f t="shared" si="15"/>
        <v>#VALUE!</v>
      </c>
      <c r="E58" s="104" t="e">
        <f t="shared" si="16"/>
        <v>#VALUE!</v>
      </c>
      <c r="F58" s="104" t="e">
        <f t="shared" si="17"/>
        <v>#VALUE!</v>
      </c>
      <c r="H58" s="149" t="s">
        <v>63</v>
      </c>
      <c r="I58" s="149"/>
      <c r="J58" s="85" t="str">
        <f>'Tag 7'!$M$38</f>
        <v/>
      </c>
      <c r="K58" s="86" t="e">
        <f t="shared" si="18"/>
        <v>#VALUE!</v>
      </c>
      <c r="L58" s="104" t="e">
        <f t="shared" si="19"/>
        <v>#VALUE!</v>
      </c>
      <c r="M58" s="104" t="e">
        <f t="shared" si="20"/>
        <v>#VALUE!</v>
      </c>
      <c r="O58" s="149" t="s">
        <v>63</v>
      </c>
      <c r="P58" s="149"/>
      <c r="Q58" s="85" t="str">
        <f>'Tag 8'!$M$38</f>
        <v/>
      </c>
      <c r="R58" s="86" t="e">
        <f t="shared" si="21"/>
        <v>#VALUE!</v>
      </c>
      <c r="S58" s="104" t="e">
        <f t="shared" si="22"/>
        <v>#VALUE!</v>
      </c>
      <c r="T58" s="104" t="e">
        <f t="shared" si="23"/>
        <v>#VALUE!</v>
      </c>
      <c r="V58" s="149" t="s">
        <v>63</v>
      </c>
      <c r="W58" s="149"/>
      <c r="X58" s="85" t="str">
        <f>'Tag 9'!$M$38</f>
        <v/>
      </c>
      <c r="Y58" s="86" t="e">
        <f t="shared" si="24"/>
        <v>#VALUE!</v>
      </c>
      <c r="Z58" s="104" t="e">
        <f t="shared" si="25"/>
        <v>#VALUE!</v>
      </c>
      <c r="AA58" s="104" t="e">
        <f t="shared" si="26"/>
        <v>#VALUE!</v>
      </c>
      <c r="AC58" s="149" t="s">
        <v>63</v>
      </c>
      <c r="AD58" s="149"/>
      <c r="AE58" s="85" t="str">
        <f>'Tag 10'!$M$38</f>
        <v/>
      </c>
      <c r="AF58" s="86" t="e">
        <f t="shared" si="27"/>
        <v>#VALUE!</v>
      </c>
      <c r="AG58" s="104" t="e">
        <f t="shared" si="28"/>
        <v>#VALUE!</v>
      </c>
      <c r="AH58" s="104" t="e">
        <f t="shared" si="29"/>
        <v>#VALUE!</v>
      </c>
    </row>
    <row r="59" spans="1:34" x14ac:dyDescent="0.25">
      <c r="A59" s="149"/>
      <c r="B59" s="149"/>
      <c r="C59" s="85" t="str">
        <f>'Tag 6'!$M$39</f>
        <v/>
      </c>
      <c r="D59" s="86" t="e">
        <f t="shared" si="15"/>
        <v>#VALUE!</v>
      </c>
      <c r="E59" s="104" t="e">
        <f t="shared" si="16"/>
        <v>#VALUE!</v>
      </c>
      <c r="F59" s="104" t="e">
        <f t="shared" si="17"/>
        <v>#VALUE!</v>
      </c>
      <c r="H59" s="149"/>
      <c r="I59" s="149"/>
      <c r="J59" s="85" t="str">
        <f>'Tag 7'!$M$39</f>
        <v/>
      </c>
      <c r="K59" s="86" t="e">
        <f t="shared" si="18"/>
        <v>#VALUE!</v>
      </c>
      <c r="L59" s="104" t="e">
        <f t="shared" si="19"/>
        <v>#VALUE!</v>
      </c>
      <c r="M59" s="104" t="e">
        <f t="shared" si="20"/>
        <v>#VALUE!</v>
      </c>
      <c r="O59" s="149"/>
      <c r="P59" s="149"/>
      <c r="Q59" s="85" t="str">
        <f>'Tag 8'!$M$39</f>
        <v/>
      </c>
      <c r="R59" s="86" t="e">
        <f t="shared" si="21"/>
        <v>#VALUE!</v>
      </c>
      <c r="S59" s="104" t="e">
        <f t="shared" si="22"/>
        <v>#VALUE!</v>
      </c>
      <c r="T59" s="104" t="e">
        <f t="shared" si="23"/>
        <v>#VALUE!</v>
      </c>
      <c r="V59" s="149"/>
      <c r="W59" s="149"/>
      <c r="X59" s="85" t="str">
        <f>'Tag 9'!$M$39</f>
        <v/>
      </c>
      <c r="Y59" s="86" t="e">
        <f t="shared" si="24"/>
        <v>#VALUE!</v>
      </c>
      <c r="Z59" s="104" t="e">
        <f t="shared" si="25"/>
        <v>#VALUE!</v>
      </c>
      <c r="AA59" s="104" t="e">
        <f t="shared" si="26"/>
        <v>#VALUE!</v>
      </c>
      <c r="AC59" s="149"/>
      <c r="AD59" s="149"/>
      <c r="AE59" s="85" t="str">
        <f>'Tag 10'!$M$39</f>
        <v/>
      </c>
      <c r="AF59" s="86" t="e">
        <f t="shared" si="27"/>
        <v>#VALUE!</v>
      </c>
      <c r="AG59" s="104" t="e">
        <f t="shared" si="28"/>
        <v>#VALUE!</v>
      </c>
      <c r="AH59" s="104" t="e">
        <f t="shared" si="29"/>
        <v>#VALUE!</v>
      </c>
    </row>
    <row r="60" spans="1:34" x14ac:dyDescent="0.25">
      <c r="A60" s="149"/>
      <c r="B60" s="149"/>
      <c r="C60" s="85" t="str">
        <f>'Tag 6'!$M$40</f>
        <v/>
      </c>
      <c r="D60" s="86" t="e">
        <f t="shared" si="15"/>
        <v>#VALUE!</v>
      </c>
      <c r="E60" s="104" t="e">
        <f t="shared" si="16"/>
        <v>#VALUE!</v>
      </c>
      <c r="F60" s="104" t="e">
        <f t="shared" si="17"/>
        <v>#VALUE!</v>
      </c>
      <c r="H60" s="149"/>
      <c r="I60" s="149"/>
      <c r="J60" s="85" t="str">
        <f>'Tag 7'!$M$40</f>
        <v/>
      </c>
      <c r="K60" s="86" t="e">
        <f t="shared" si="18"/>
        <v>#VALUE!</v>
      </c>
      <c r="L60" s="104" t="e">
        <f t="shared" si="19"/>
        <v>#VALUE!</v>
      </c>
      <c r="M60" s="104" t="e">
        <f t="shared" si="20"/>
        <v>#VALUE!</v>
      </c>
      <c r="O60" s="149"/>
      <c r="P60" s="149"/>
      <c r="Q60" s="85" t="str">
        <f>'Tag 8'!$M$40</f>
        <v/>
      </c>
      <c r="R60" s="86" t="e">
        <f t="shared" si="21"/>
        <v>#VALUE!</v>
      </c>
      <c r="S60" s="104" t="e">
        <f t="shared" si="22"/>
        <v>#VALUE!</v>
      </c>
      <c r="T60" s="104" t="e">
        <f t="shared" si="23"/>
        <v>#VALUE!</v>
      </c>
      <c r="V60" s="149"/>
      <c r="W60" s="149"/>
      <c r="X60" s="85" t="str">
        <f>'Tag 9'!$M$40</f>
        <v/>
      </c>
      <c r="Y60" s="86" t="e">
        <f t="shared" si="24"/>
        <v>#VALUE!</v>
      </c>
      <c r="Z60" s="104" t="e">
        <f t="shared" si="25"/>
        <v>#VALUE!</v>
      </c>
      <c r="AA60" s="104" t="e">
        <f t="shared" si="26"/>
        <v>#VALUE!</v>
      </c>
      <c r="AC60" s="149"/>
      <c r="AD60" s="149"/>
      <c r="AE60" s="85" t="str">
        <f>'Tag 10'!$M$40</f>
        <v/>
      </c>
      <c r="AF60" s="86" t="e">
        <f t="shared" si="27"/>
        <v>#VALUE!</v>
      </c>
      <c r="AG60" s="104" t="e">
        <f t="shared" si="28"/>
        <v>#VALUE!</v>
      </c>
      <c r="AH60" s="104" t="e">
        <f t="shared" si="29"/>
        <v>#VALUE!</v>
      </c>
    </row>
    <row r="61" spans="1:34" x14ac:dyDescent="0.25">
      <c r="A61" s="149"/>
      <c r="B61" s="149"/>
      <c r="C61" s="85" t="str">
        <f>'Tag 6'!$M$41</f>
        <v/>
      </c>
      <c r="D61" s="86" t="e">
        <f t="shared" si="15"/>
        <v>#VALUE!</v>
      </c>
      <c r="E61" s="104" t="e">
        <f t="shared" si="16"/>
        <v>#VALUE!</v>
      </c>
      <c r="F61" s="104" t="e">
        <f t="shared" si="17"/>
        <v>#VALUE!</v>
      </c>
      <c r="H61" s="149"/>
      <c r="I61" s="149"/>
      <c r="J61" s="85" t="str">
        <f>'Tag 7'!$M$41</f>
        <v/>
      </c>
      <c r="K61" s="86" t="e">
        <f t="shared" si="18"/>
        <v>#VALUE!</v>
      </c>
      <c r="L61" s="104" t="e">
        <f t="shared" si="19"/>
        <v>#VALUE!</v>
      </c>
      <c r="M61" s="104" t="e">
        <f t="shared" si="20"/>
        <v>#VALUE!</v>
      </c>
      <c r="O61" s="149"/>
      <c r="P61" s="149"/>
      <c r="Q61" s="85" t="str">
        <f>'Tag 8'!$M$41</f>
        <v/>
      </c>
      <c r="R61" s="86" t="e">
        <f t="shared" si="21"/>
        <v>#VALUE!</v>
      </c>
      <c r="S61" s="104" t="e">
        <f t="shared" si="22"/>
        <v>#VALUE!</v>
      </c>
      <c r="T61" s="104" t="e">
        <f t="shared" si="23"/>
        <v>#VALUE!</v>
      </c>
      <c r="V61" s="149"/>
      <c r="W61" s="149"/>
      <c r="X61" s="85" t="str">
        <f>'Tag 9'!$M$41</f>
        <v/>
      </c>
      <c r="Y61" s="86" t="e">
        <f t="shared" si="24"/>
        <v>#VALUE!</v>
      </c>
      <c r="Z61" s="104" t="e">
        <f t="shared" si="25"/>
        <v>#VALUE!</v>
      </c>
      <c r="AA61" s="104" t="e">
        <f t="shared" si="26"/>
        <v>#VALUE!</v>
      </c>
      <c r="AC61" s="149"/>
      <c r="AD61" s="149"/>
      <c r="AE61" s="85" t="str">
        <f>'Tag 10'!$M$41</f>
        <v/>
      </c>
      <c r="AF61" s="86" t="e">
        <f t="shared" si="27"/>
        <v>#VALUE!</v>
      </c>
      <c r="AG61" s="104" t="e">
        <f t="shared" si="28"/>
        <v>#VALUE!</v>
      </c>
      <c r="AH61" s="104" t="e">
        <f t="shared" si="29"/>
        <v>#VALUE!</v>
      </c>
    </row>
    <row r="62" spans="1:34" x14ac:dyDescent="0.25">
      <c r="A62" s="149" t="s">
        <v>64</v>
      </c>
      <c r="B62" s="149"/>
      <c r="C62" s="85" t="str">
        <f>'Tag 6'!$M$47</f>
        <v/>
      </c>
      <c r="D62" s="86" t="e">
        <f t="shared" si="15"/>
        <v>#VALUE!</v>
      </c>
      <c r="E62" s="104" t="e">
        <f t="shared" si="16"/>
        <v>#VALUE!</v>
      </c>
      <c r="F62" s="104" t="e">
        <f t="shared" si="17"/>
        <v>#VALUE!</v>
      </c>
      <c r="H62" s="149" t="s">
        <v>64</v>
      </c>
      <c r="I62" s="149"/>
      <c r="J62" s="85" t="str">
        <f>'Tag 7'!$M$47</f>
        <v/>
      </c>
      <c r="K62" s="86" t="e">
        <f t="shared" si="18"/>
        <v>#VALUE!</v>
      </c>
      <c r="L62" s="104" t="e">
        <f t="shared" si="19"/>
        <v>#VALUE!</v>
      </c>
      <c r="M62" s="104" t="e">
        <f t="shared" si="20"/>
        <v>#VALUE!</v>
      </c>
      <c r="O62" s="149" t="s">
        <v>64</v>
      </c>
      <c r="P62" s="149"/>
      <c r="Q62" s="85" t="str">
        <f>'Tag 8'!$M$47</f>
        <v/>
      </c>
      <c r="R62" s="86" t="e">
        <f t="shared" si="21"/>
        <v>#VALUE!</v>
      </c>
      <c r="S62" s="104" t="e">
        <f t="shared" si="22"/>
        <v>#VALUE!</v>
      </c>
      <c r="T62" s="104" t="e">
        <f t="shared" si="23"/>
        <v>#VALUE!</v>
      </c>
      <c r="V62" s="149" t="s">
        <v>64</v>
      </c>
      <c r="W62" s="149"/>
      <c r="X62" s="85" t="str">
        <f>'Tag 9'!$M$47</f>
        <v/>
      </c>
      <c r="Y62" s="86" t="e">
        <f t="shared" si="24"/>
        <v>#VALUE!</v>
      </c>
      <c r="Z62" s="104" t="e">
        <f t="shared" si="25"/>
        <v>#VALUE!</v>
      </c>
      <c r="AA62" s="104" t="e">
        <f t="shared" si="26"/>
        <v>#VALUE!</v>
      </c>
      <c r="AC62" s="149" t="s">
        <v>64</v>
      </c>
      <c r="AD62" s="149"/>
      <c r="AE62" s="85" t="str">
        <f>'Tag 10'!$M$47</f>
        <v/>
      </c>
      <c r="AF62" s="86" t="e">
        <f t="shared" si="27"/>
        <v>#VALUE!</v>
      </c>
      <c r="AG62" s="104" t="e">
        <f t="shared" si="28"/>
        <v>#VALUE!</v>
      </c>
      <c r="AH62" s="104" t="e">
        <f t="shared" si="29"/>
        <v>#VALUE!</v>
      </c>
    </row>
    <row r="63" spans="1:34" x14ac:dyDescent="0.25">
      <c r="A63" s="149"/>
      <c r="B63" s="149"/>
      <c r="C63" s="85" t="str">
        <f>'Tag 6'!$M$48</f>
        <v/>
      </c>
      <c r="D63" s="86" t="e">
        <f t="shared" si="15"/>
        <v>#VALUE!</v>
      </c>
      <c r="E63" s="104" t="e">
        <f t="shared" si="16"/>
        <v>#VALUE!</v>
      </c>
      <c r="F63" s="104" t="e">
        <f t="shared" si="17"/>
        <v>#VALUE!</v>
      </c>
      <c r="H63" s="149"/>
      <c r="I63" s="149"/>
      <c r="J63" s="85" t="str">
        <f>'Tag 7'!$M$48</f>
        <v/>
      </c>
      <c r="K63" s="86" t="e">
        <f t="shared" si="18"/>
        <v>#VALUE!</v>
      </c>
      <c r="L63" s="104" t="e">
        <f t="shared" si="19"/>
        <v>#VALUE!</v>
      </c>
      <c r="M63" s="104" t="e">
        <f t="shared" si="20"/>
        <v>#VALUE!</v>
      </c>
      <c r="O63" s="149"/>
      <c r="P63" s="149"/>
      <c r="Q63" s="85" t="str">
        <f>'Tag 8'!$M$48</f>
        <v/>
      </c>
      <c r="R63" s="86" t="e">
        <f t="shared" si="21"/>
        <v>#VALUE!</v>
      </c>
      <c r="S63" s="104" t="e">
        <f t="shared" si="22"/>
        <v>#VALUE!</v>
      </c>
      <c r="T63" s="104" t="e">
        <f t="shared" si="23"/>
        <v>#VALUE!</v>
      </c>
      <c r="V63" s="149"/>
      <c r="W63" s="149"/>
      <c r="X63" s="85" t="str">
        <f>'Tag 9'!$M$48</f>
        <v/>
      </c>
      <c r="Y63" s="86" t="e">
        <f t="shared" si="24"/>
        <v>#VALUE!</v>
      </c>
      <c r="Z63" s="104" t="e">
        <f t="shared" si="25"/>
        <v>#VALUE!</v>
      </c>
      <c r="AA63" s="104" t="e">
        <f t="shared" si="26"/>
        <v>#VALUE!</v>
      </c>
      <c r="AC63" s="149"/>
      <c r="AD63" s="149"/>
      <c r="AE63" s="85" t="str">
        <f>'Tag 10'!$M$48</f>
        <v/>
      </c>
      <c r="AF63" s="86" t="e">
        <f t="shared" si="27"/>
        <v>#VALUE!</v>
      </c>
      <c r="AG63" s="104" t="e">
        <f t="shared" si="28"/>
        <v>#VALUE!</v>
      </c>
      <c r="AH63" s="104" t="e">
        <f t="shared" si="29"/>
        <v>#VALUE!</v>
      </c>
    </row>
    <row r="64" spans="1:34" x14ac:dyDescent="0.25">
      <c r="A64" s="149"/>
      <c r="B64" s="149"/>
      <c r="C64" s="85" t="str">
        <f>'Tag 6'!$M$49</f>
        <v/>
      </c>
      <c r="D64" s="86" t="e">
        <f t="shared" si="15"/>
        <v>#VALUE!</v>
      </c>
      <c r="E64" s="104" t="e">
        <f t="shared" si="16"/>
        <v>#VALUE!</v>
      </c>
      <c r="F64" s="104" t="e">
        <f t="shared" si="17"/>
        <v>#VALUE!</v>
      </c>
      <c r="H64" s="149"/>
      <c r="I64" s="149"/>
      <c r="J64" s="85" t="str">
        <f>'Tag 7'!$M$49</f>
        <v/>
      </c>
      <c r="K64" s="86" t="e">
        <f t="shared" si="18"/>
        <v>#VALUE!</v>
      </c>
      <c r="L64" s="104" t="e">
        <f t="shared" si="19"/>
        <v>#VALUE!</v>
      </c>
      <c r="M64" s="104" t="e">
        <f t="shared" si="20"/>
        <v>#VALUE!</v>
      </c>
      <c r="O64" s="149"/>
      <c r="P64" s="149"/>
      <c r="Q64" s="85" t="str">
        <f>'Tag 8'!$M$49</f>
        <v/>
      </c>
      <c r="R64" s="86" t="e">
        <f t="shared" si="21"/>
        <v>#VALUE!</v>
      </c>
      <c r="S64" s="104" t="e">
        <f t="shared" si="22"/>
        <v>#VALUE!</v>
      </c>
      <c r="T64" s="104" t="e">
        <f t="shared" si="23"/>
        <v>#VALUE!</v>
      </c>
      <c r="V64" s="149"/>
      <c r="W64" s="149"/>
      <c r="X64" s="85" t="str">
        <f>'Tag 9'!$M$49</f>
        <v/>
      </c>
      <c r="Y64" s="86" t="e">
        <f t="shared" si="24"/>
        <v>#VALUE!</v>
      </c>
      <c r="Z64" s="104" t="e">
        <f t="shared" si="25"/>
        <v>#VALUE!</v>
      </c>
      <c r="AA64" s="104" t="e">
        <f t="shared" si="26"/>
        <v>#VALUE!</v>
      </c>
      <c r="AC64" s="149"/>
      <c r="AD64" s="149"/>
      <c r="AE64" s="85" t="str">
        <f>'Tag 10'!$M$49</f>
        <v/>
      </c>
      <c r="AF64" s="86" t="e">
        <f t="shared" si="27"/>
        <v>#VALUE!</v>
      </c>
      <c r="AG64" s="104" t="e">
        <f t="shared" si="28"/>
        <v>#VALUE!</v>
      </c>
      <c r="AH64" s="104" t="e">
        <f t="shared" si="29"/>
        <v>#VALUE!</v>
      </c>
    </row>
    <row r="65" spans="1:34" x14ac:dyDescent="0.25">
      <c r="A65" s="149"/>
      <c r="B65" s="149"/>
      <c r="C65" s="85" t="str">
        <f>'Tag 6'!$M$50</f>
        <v/>
      </c>
      <c r="D65" s="86" t="e">
        <f t="shared" si="15"/>
        <v>#VALUE!</v>
      </c>
      <c r="E65" s="104" t="e">
        <f t="shared" si="16"/>
        <v>#VALUE!</v>
      </c>
      <c r="F65" s="104" t="e">
        <f t="shared" si="17"/>
        <v>#VALUE!</v>
      </c>
      <c r="H65" s="149"/>
      <c r="I65" s="149"/>
      <c r="J65" s="85" t="str">
        <f>'Tag 7'!$M$50</f>
        <v/>
      </c>
      <c r="K65" s="86" t="e">
        <f t="shared" si="18"/>
        <v>#VALUE!</v>
      </c>
      <c r="L65" s="104" t="e">
        <f t="shared" si="19"/>
        <v>#VALUE!</v>
      </c>
      <c r="M65" s="104" t="e">
        <f t="shared" si="20"/>
        <v>#VALUE!</v>
      </c>
      <c r="O65" s="149"/>
      <c r="P65" s="149"/>
      <c r="Q65" s="85" t="str">
        <f>'Tag 8'!$M$50</f>
        <v/>
      </c>
      <c r="R65" s="86" t="e">
        <f t="shared" si="21"/>
        <v>#VALUE!</v>
      </c>
      <c r="S65" s="104" t="e">
        <f t="shared" si="22"/>
        <v>#VALUE!</v>
      </c>
      <c r="T65" s="104" t="e">
        <f t="shared" si="23"/>
        <v>#VALUE!</v>
      </c>
      <c r="V65" s="149"/>
      <c r="W65" s="149"/>
      <c r="X65" s="85" t="str">
        <f>'Tag 9'!$M$50</f>
        <v/>
      </c>
      <c r="Y65" s="86" t="e">
        <f t="shared" si="24"/>
        <v>#VALUE!</v>
      </c>
      <c r="Z65" s="104" t="e">
        <f t="shared" si="25"/>
        <v>#VALUE!</v>
      </c>
      <c r="AA65" s="104" t="e">
        <f t="shared" si="26"/>
        <v>#VALUE!</v>
      </c>
      <c r="AC65" s="149"/>
      <c r="AD65" s="149"/>
      <c r="AE65" s="85" t="str">
        <f>'Tag 10'!$M$50</f>
        <v/>
      </c>
      <c r="AF65" s="86" t="e">
        <f t="shared" si="27"/>
        <v>#VALUE!</v>
      </c>
      <c r="AG65" s="104" t="e">
        <f t="shared" si="28"/>
        <v>#VALUE!</v>
      </c>
      <c r="AH65" s="104" t="e">
        <f t="shared" si="29"/>
        <v>#VALUE!</v>
      </c>
    </row>
    <row r="66" spans="1:34" x14ac:dyDescent="0.25">
      <c r="A66" s="149" t="s">
        <v>65</v>
      </c>
      <c r="B66" s="149"/>
      <c r="C66" s="85" t="str">
        <f>'Tag 6'!$M$56</f>
        <v/>
      </c>
      <c r="D66" s="86" t="e">
        <f t="shared" si="15"/>
        <v>#VALUE!</v>
      </c>
      <c r="E66" s="104" t="e">
        <f t="shared" si="16"/>
        <v>#VALUE!</v>
      </c>
      <c r="F66" s="104" t="e">
        <f t="shared" si="17"/>
        <v>#VALUE!</v>
      </c>
      <c r="H66" s="149" t="s">
        <v>65</v>
      </c>
      <c r="I66" s="149"/>
      <c r="J66" s="85" t="str">
        <f>'Tag 7'!$M$56</f>
        <v/>
      </c>
      <c r="K66" s="86" t="e">
        <f t="shared" si="18"/>
        <v>#VALUE!</v>
      </c>
      <c r="L66" s="104" t="e">
        <f t="shared" si="19"/>
        <v>#VALUE!</v>
      </c>
      <c r="M66" s="104" t="e">
        <f t="shared" si="20"/>
        <v>#VALUE!</v>
      </c>
      <c r="O66" s="149" t="s">
        <v>65</v>
      </c>
      <c r="P66" s="149"/>
      <c r="Q66" s="85" t="str">
        <f>'Tag 8'!$M$56</f>
        <v/>
      </c>
      <c r="R66" s="86" t="e">
        <f t="shared" si="21"/>
        <v>#VALUE!</v>
      </c>
      <c r="S66" s="104" t="e">
        <f t="shared" si="22"/>
        <v>#VALUE!</v>
      </c>
      <c r="T66" s="104" t="e">
        <f t="shared" si="23"/>
        <v>#VALUE!</v>
      </c>
      <c r="V66" s="149" t="s">
        <v>65</v>
      </c>
      <c r="W66" s="149"/>
      <c r="X66" s="85" t="str">
        <f>'Tag 9'!$M$56</f>
        <v/>
      </c>
      <c r="Y66" s="86" t="e">
        <f t="shared" si="24"/>
        <v>#VALUE!</v>
      </c>
      <c r="Z66" s="104" t="e">
        <f t="shared" si="25"/>
        <v>#VALUE!</v>
      </c>
      <c r="AA66" s="104" t="e">
        <f t="shared" si="26"/>
        <v>#VALUE!</v>
      </c>
      <c r="AC66" s="149" t="s">
        <v>65</v>
      </c>
      <c r="AD66" s="149"/>
      <c r="AE66" s="85" t="str">
        <f>'Tag 10'!$M$56</f>
        <v/>
      </c>
      <c r="AF66" s="86" t="e">
        <f t="shared" si="27"/>
        <v>#VALUE!</v>
      </c>
      <c r="AG66" s="104" t="e">
        <f t="shared" si="28"/>
        <v>#VALUE!</v>
      </c>
      <c r="AH66" s="104" t="e">
        <f t="shared" si="29"/>
        <v>#VALUE!</v>
      </c>
    </row>
    <row r="67" spans="1:34" x14ac:dyDescent="0.25">
      <c r="A67" s="149"/>
      <c r="B67" s="149"/>
      <c r="C67" s="85" t="str">
        <f>'Tag 6'!$M$57</f>
        <v/>
      </c>
      <c r="D67" s="86" t="e">
        <f t="shared" si="15"/>
        <v>#VALUE!</v>
      </c>
      <c r="E67" s="104" t="e">
        <f t="shared" si="16"/>
        <v>#VALUE!</v>
      </c>
      <c r="F67" s="104" t="e">
        <f t="shared" si="17"/>
        <v>#VALUE!</v>
      </c>
      <c r="H67" s="149"/>
      <c r="I67" s="149"/>
      <c r="J67" s="85" t="str">
        <f>'Tag 7'!$M$57</f>
        <v/>
      </c>
      <c r="K67" s="86" t="e">
        <f t="shared" si="18"/>
        <v>#VALUE!</v>
      </c>
      <c r="L67" s="104" t="e">
        <f t="shared" si="19"/>
        <v>#VALUE!</v>
      </c>
      <c r="M67" s="104" t="e">
        <f t="shared" si="20"/>
        <v>#VALUE!</v>
      </c>
      <c r="O67" s="149"/>
      <c r="P67" s="149"/>
      <c r="Q67" s="85" t="str">
        <f>'Tag 8'!$M$57</f>
        <v/>
      </c>
      <c r="R67" s="86" t="e">
        <f t="shared" si="21"/>
        <v>#VALUE!</v>
      </c>
      <c r="S67" s="104" t="e">
        <f t="shared" si="22"/>
        <v>#VALUE!</v>
      </c>
      <c r="T67" s="104" t="e">
        <f t="shared" si="23"/>
        <v>#VALUE!</v>
      </c>
      <c r="V67" s="149"/>
      <c r="W67" s="149"/>
      <c r="X67" s="85" t="str">
        <f>'Tag 9'!$M$57</f>
        <v/>
      </c>
      <c r="Y67" s="86" t="e">
        <f t="shared" si="24"/>
        <v>#VALUE!</v>
      </c>
      <c r="Z67" s="104" t="e">
        <f t="shared" si="25"/>
        <v>#VALUE!</v>
      </c>
      <c r="AA67" s="104" t="e">
        <f t="shared" si="26"/>
        <v>#VALUE!</v>
      </c>
      <c r="AC67" s="149"/>
      <c r="AD67" s="149"/>
      <c r="AE67" s="85" t="str">
        <f>'Tag 10'!$M$57</f>
        <v/>
      </c>
      <c r="AF67" s="86" t="e">
        <f t="shared" si="27"/>
        <v>#VALUE!</v>
      </c>
      <c r="AG67" s="104" t="e">
        <f t="shared" si="28"/>
        <v>#VALUE!</v>
      </c>
      <c r="AH67" s="104" t="e">
        <f t="shared" si="29"/>
        <v>#VALUE!</v>
      </c>
    </row>
    <row r="68" spans="1:34" x14ac:dyDescent="0.25">
      <c r="A68" s="149"/>
      <c r="B68" s="149"/>
      <c r="C68" s="85" t="str">
        <f>'Tag 6'!$M$58</f>
        <v/>
      </c>
      <c r="D68" s="86" t="e">
        <f t="shared" si="15"/>
        <v>#VALUE!</v>
      </c>
      <c r="E68" s="104" t="e">
        <f t="shared" si="16"/>
        <v>#VALUE!</v>
      </c>
      <c r="F68" s="104" t="e">
        <f t="shared" si="17"/>
        <v>#VALUE!</v>
      </c>
      <c r="H68" s="149"/>
      <c r="I68" s="149"/>
      <c r="J68" s="85" t="str">
        <f>'Tag 7'!$M$58</f>
        <v/>
      </c>
      <c r="K68" s="86" t="e">
        <f t="shared" si="18"/>
        <v>#VALUE!</v>
      </c>
      <c r="L68" s="104" t="e">
        <f t="shared" si="19"/>
        <v>#VALUE!</v>
      </c>
      <c r="M68" s="104" t="e">
        <f t="shared" si="20"/>
        <v>#VALUE!</v>
      </c>
      <c r="O68" s="149"/>
      <c r="P68" s="149"/>
      <c r="Q68" s="85" t="str">
        <f>'Tag 8'!$M$58</f>
        <v/>
      </c>
      <c r="R68" s="86" t="e">
        <f t="shared" si="21"/>
        <v>#VALUE!</v>
      </c>
      <c r="S68" s="104" t="e">
        <f t="shared" si="22"/>
        <v>#VALUE!</v>
      </c>
      <c r="T68" s="104" t="e">
        <f t="shared" si="23"/>
        <v>#VALUE!</v>
      </c>
      <c r="V68" s="149"/>
      <c r="W68" s="149"/>
      <c r="X68" s="85" t="str">
        <f>'Tag 9'!$M$58</f>
        <v/>
      </c>
      <c r="Y68" s="86" t="e">
        <f t="shared" si="24"/>
        <v>#VALUE!</v>
      </c>
      <c r="Z68" s="104" t="e">
        <f t="shared" si="25"/>
        <v>#VALUE!</v>
      </c>
      <c r="AA68" s="104" t="e">
        <f t="shared" si="26"/>
        <v>#VALUE!</v>
      </c>
      <c r="AC68" s="149"/>
      <c r="AD68" s="149"/>
      <c r="AE68" s="85" t="str">
        <f>'Tag 10'!$M$58</f>
        <v/>
      </c>
      <c r="AF68" s="86" t="e">
        <f t="shared" si="27"/>
        <v>#VALUE!</v>
      </c>
      <c r="AG68" s="104" t="e">
        <f t="shared" si="28"/>
        <v>#VALUE!</v>
      </c>
      <c r="AH68" s="104" t="e">
        <f t="shared" si="29"/>
        <v>#VALUE!</v>
      </c>
    </row>
    <row r="69" spans="1:34" x14ac:dyDescent="0.25">
      <c r="A69" s="149"/>
      <c r="B69" s="149"/>
      <c r="C69" s="85" t="str">
        <f>'Tag 6'!$M$59</f>
        <v/>
      </c>
      <c r="D69" s="86" t="e">
        <f t="shared" si="15"/>
        <v>#VALUE!</v>
      </c>
      <c r="E69" s="104" t="e">
        <f t="shared" si="16"/>
        <v>#VALUE!</v>
      </c>
      <c r="F69" s="104" t="e">
        <f t="shared" si="17"/>
        <v>#VALUE!</v>
      </c>
      <c r="H69" s="149"/>
      <c r="I69" s="149"/>
      <c r="J69" s="85" t="str">
        <f>'Tag 7'!$M$59</f>
        <v/>
      </c>
      <c r="K69" s="86" t="e">
        <f t="shared" si="18"/>
        <v>#VALUE!</v>
      </c>
      <c r="L69" s="104" t="e">
        <f t="shared" si="19"/>
        <v>#VALUE!</v>
      </c>
      <c r="M69" s="104" t="e">
        <f t="shared" si="20"/>
        <v>#VALUE!</v>
      </c>
      <c r="O69" s="149"/>
      <c r="P69" s="149"/>
      <c r="Q69" s="85" t="str">
        <f>'Tag 8'!$M$59</f>
        <v/>
      </c>
      <c r="R69" s="86" t="e">
        <f t="shared" si="21"/>
        <v>#VALUE!</v>
      </c>
      <c r="S69" s="104" t="e">
        <f t="shared" si="22"/>
        <v>#VALUE!</v>
      </c>
      <c r="T69" s="104" t="e">
        <f t="shared" si="23"/>
        <v>#VALUE!</v>
      </c>
      <c r="V69" s="149"/>
      <c r="W69" s="149"/>
      <c r="X69" s="85" t="str">
        <f>'Tag 9'!$M$59</f>
        <v/>
      </c>
      <c r="Y69" s="86" t="e">
        <f t="shared" si="24"/>
        <v>#VALUE!</v>
      </c>
      <c r="Z69" s="104" t="e">
        <f t="shared" si="25"/>
        <v>#VALUE!</v>
      </c>
      <c r="AA69" s="104" t="e">
        <f t="shared" si="26"/>
        <v>#VALUE!</v>
      </c>
      <c r="AC69" s="149"/>
      <c r="AD69" s="149"/>
      <c r="AE69" s="85" t="str">
        <f>'Tag 10'!$M$59</f>
        <v/>
      </c>
      <c r="AF69" s="86" t="e">
        <f t="shared" si="27"/>
        <v>#VALUE!</v>
      </c>
      <c r="AG69" s="104" t="e">
        <f t="shared" si="28"/>
        <v>#VALUE!</v>
      </c>
      <c r="AH69" s="104" t="e">
        <f t="shared" si="29"/>
        <v>#VALUE!</v>
      </c>
    </row>
    <row r="70" spans="1:34" x14ac:dyDescent="0.25">
      <c r="A70" s="149" t="s">
        <v>66</v>
      </c>
      <c r="B70" s="149"/>
      <c r="C70" s="85" t="str">
        <f>'Tag 6'!$M$65</f>
        <v/>
      </c>
      <c r="D70" s="86" t="e">
        <f t="shared" si="15"/>
        <v>#VALUE!</v>
      </c>
      <c r="E70" s="104" t="e">
        <f t="shared" si="16"/>
        <v>#VALUE!</v>
      </c>
      <c r="F70" s="104" t="e">
        <f t="shared" si="17"/>
        <v>#VALUE!</v>
      </c>
      <c r="H70" s="149" t="s">
        <v>66</v>
      </c>
      <c r="I70" s="149"/>
      <c r="J70" s="85" t="str">
        <f>'Tag 7'!$M$65</f>
        <v/>
      </c>
      <c r="K70" s="86" t="e">
        <f t="shared" si="18"/>
        <v>#VALUE!</v>
      </c>
      <c r="L70" s="104" t="e">
        <f t="shared" si="19"/>
        <v>#VALUE!</v>
      </c>
      <c r="M70" s="104" t="e">
        <f t="shared" si="20"/>
        <v>#VALUE!</v>
      </c>
      <c r="O70" s="149" t="s">
        <v>66</v>
      </c>
      <c r="P70" s="149"/>
      <c r="Q70" s="85" t="str">
        <f>'Tag 8'!$M$65</f>
        <v/>
      </c>
      <c r="R70" s="86" t="e">
        <f t="shared" si="21"/>
        <v>#VALUE!</v>
      </c>
      <c r="S70" s="104" t="e">
        <f t="shared" si="22"/>
        <v>#VALUE!</v>
      </c>
      <c r="T70" s="104" t="e">
        <f t="shared" si="23"/>
        <v>#VALUE!</v>
      </c>
      <c r="V70" s="149" t="s">
        <v>66</v>
      </c>
      <c r="W70" s="149"/>
      <c r="X70" s="85" t="str">
        <f>'Tag 9'!$M$65</f>
        <v/>
      </c>
      <c r="Y70" s="86" t="e">
        <f t="shared" si="24"/>
        <v>#VALUE!</v>
      </c>
      <c r="Z70" s="104" t="e">
        <f t="shared" si="25"/>
        <v>#VALUE!</v>
      </c>
      <c r="AA70" s="104" t="e">
        <f t="shared" si="26"/>
        <v>#VALUE!</v>
      </c>
      <c r="AC70" s="149" t="s">
        <v>66</v>
      </c>
      <c r="AD70" s="149"/>
      <c r="AE70" s="85" t="str">
        <f>'Tag 10'!$M$65</f>
        <v/>
      </c>
      <c r="AF70" s="86" t="e">
        <f t="shared" si="27"/>
        <v>#VALUE!</v>
      </c>
      <c r="AG70" s="104" t="e">
        <f t="shared" si="28"/>
        <v>#VALUE!</v>
      </c>
      <c r="AH70" s="104" t="e">
        <f t="shared" si="29"/>
        <v>#VALUE!</v>
      </c>
    </row>
    <row r="71" spans="1:34" x14ac:dyDescent="0.25">
      <c r="A71" s="149"/>
      <c r="B71" s="149"/>
      <c r="C71" s="85" t="str">
        <f>'Tag 6'!$M$66</f>
        <v/>
      </c>
      <c r="D71" s="86" t="e">
        <f t="shared" si="15"/>
        <v>#VALUE!</v>
      </c>
      <c r="E71" s="104" t="e">
        <f t="shared" si="16"/>
        <v>#VALUE!</v>
      </c>
      <c r="F71" s="104" t="e">
        <f t="shared" si="17"/>
        <v>#VALUE!</v>
      </c>
      <c r="H71" s="149"/>
      <c r="I71" s="149"/>
      <c r="J71" s="85" t="str">
        <f>'Tag 7'!$M$66</f>
        <v/>
      </c>
      <c r="K71" s="86" t="e">
        <f t="shared" si="18"/>
        <v>#VALUE!</v>
      </c>
      <c r="L71" s="104" t="e">
        <f t="shared" si="19"/>
        <v>#VALUE!</v>
      </c>
      <c r="M71" s="104" t="e">
        <f t="shared" si="20"/>
        <v>#VALUE!</v>
      </c>
      <c r="O71" s="149"/>
      <c r="P71" s="149"/>
      <c r="Q71" s="85" t="str">
        <f>'Tag 8'!$M$66</f>
        <v/>
      </c>
      <c r="R71" s="86" t="e">
        <f t="shared" si="21"/>
        <v>#VALUE!</v>
      </c>
      <c r="S71" s="104" t="e">
        <f t="shared" si="22"/>
        <v>#VALUE!</v>
      </c>
      <c r="T71" s="104" t="e">
        <f t="shared" si="23"/>
        <v>#VALUE!</v>
      </c>
      <c r="V71" s="149"/>
      <c r="W71" s="149"/>
      <c r="X71" s="85" t="str">
        <f>'Tag 9'!$M$66</f>
        <v/>
      </c>
      <c r="Y71" s="86" t="e">
        <f t="shared" si="24"/>
        <v>#VALUE!</v>
      </c>
      <c r="Z71" s="104" t="e">
        <f t="shared" si="25"/>
        <v>#VALUE!</v>
      </c>
      <c r="AA71" s="104" t="e">
        <f t="shared" si="26"/>
        <v>#VALUE!</v>
      </c>
      <c r="AC71" s="149"/>
      <c r="AD71" s="149"/>
      <c r="AE71" s="85" t="str">
        <f>'Tag 10'!$M$66</f>
        <v/>
      </c>
      <c r="AF71" s="86" t="e">
        <f t="shared" si="27"/>
        <v>#VALUE!</v>
      </c>
      <c r="AG71" s="104" t="e">
        <f t="shared" si="28"/>
        <v>#VALUE!</v>
      </c>
      <c r="AH71" s="104" t="e">
        <f t="shared" si="29"/>
        <v>#VALUE!</v>
      </c>
    </row>
    <row r="72" spans="1:34" x14ac:dyDescent="0.25">
      <c r="A72" s="149"/>
      <c r="B72" s="149"/>
      <c r="C72" s="85" t="str">
        <f>'Tag 6'!$M$67</f>
        <v/>
      </c>
      <c r="D72" s="86" t="e">
        <f t="shared" si="15"/>
        <v>#VALUE!</v>
      </c>
      <c r="E72" s="104" t="e">
        <f t="shared" si="16"/>
        <v>#VALUE!</v>
      </c>
      <c r="F72" s="104" t="e">
        <f t="shared" si="17"/>
        <v>#VALUE!</v>
      </c>
      <c r="H72" s="149"/>
      <c r="I72" s="149"/>
      <c r="J72" s="85" t="str">
        <f>'Tag 7'!$M$67</f>
        <v/>
      </c>
      <c r="K72" s="86" t="e">
        <f t="shared" si="18"/>
        <v>#VALUE!</v>
      </c>
      <c r="L72" s="104" t="e">
        <f t="shared" si="19"/>
        <v>#VALUE!</v>
      </c>
      <c r="M72" s="104" t="e">
        <f t="shared" si="20"/>
        <v>#VALUE!</v>
      </c>
      <c r="O72" s="149"/>
      <c r="P72" s="149"/>
      <c r="Q72" s="85" t="str">
        <f>'Tag 8'!$M$67</f>
        <v/>
      </c>
      <c r="R72" s="86" t="e">
        <f t="shared" si="21"/>
        <v>#VALUE!</v>
      </c>
      <c r="S72" s="104" t="e">
        <f t="shared" si="22"/>
        <v>#VALUE!</v>
      </c>
      <c r="T72" s="104" t="e">
        <f t="shared" si="23"/>
        <v>#VALUE!</v>
      </c>
      <c r="V72" s="149"/>
      <c r="W72" s="149"/>
      <c r="X72" s="85" t="str">
        <f>'Tag 9'!$M$67</f>
        <v/>
      </c>
      <c r="Y72" s="86" t="e">
        <f t="shared" si="24"/>
        <v>#VALUE!</v>
      </c>
      <c r="Z72" s="104" t="e">
        <f t="shared" si="25"/>
        <v>#VALUE!</v>
      </c>
      <c r="AA72" s="104" t="e">
        <f t="shared" si="26"/>
        <v>#VALUE!</v>
      </c>
      <c r="AC72" s="149"/>
      <c r="AD72" s="149"/>
      <c r="AE72" s="85" t="str">
        <f>'Tag 10'!$M$67</f>
        <v/>
      </c>
      <c r="AF72" s="86" t="e">
        <f t="shared" si="27"/>
        <v>#VALUE!</v>
      </c>
      <c r="AG72" s="104" t="e">
        <f t="shared" si="28"/>
        <v>#VALUE!</v>
      </c>
      <c r="AH72" s="104" t="e">
        <f t="shared" si="29"/>
        <v>#VALUE!</v>
      </c>
    </row>
    <row r="73" spans="1:34" x14ac:dyDescent="0.25">
      <c r="A73" s="149"/>
      <c r="B73" s="149"/>
      <c r="C73" s="85" t="str">
        <f>'Tag 6'!$M$68</f>
        <v/>
      </c>
      <c r="D73" s="86" t="e">
        <f t="shared" si="15"/>
        <v>#VALUE!</v>
      </c>
      <c r="E73" s="104" t="e">
        <f t="shared" si="16"/>
        <v>#VALUE!</v>
      </c>
      <c r="F73" s="104" t="e">
        <f t="shared" si="17"/>
        <v>#VALUE!</v>
      </c>
      <c r="H73" s="149"/>
      <c r="I73" s="149"/>
      <c r="J73" s="85" t="str">
        <f>'Tag 7'!$M$68</f>
        <v/>
      </c>
      <c r="K73" s="86" t="e">
        <f t="shared" si="18"/>
        <v>#VALUE!</v>
      </c>
      <c r="L73" s="104" t="e">
        <f t="shared" si="19"/>
        <v>#VALUE!</v>
      </c>
      <c r="M73" s="104" t="e">
        <f t="shared" si="20"/>
        <v>#VALUE!</v>
      </c>
      <c r="O73" s="149"/>
      <c r="P73" s="149"/>
      <c r="Q73" s="85" t="str">
        <f>'Tag 8'!$M$68</f>
        <v/>
      </c>
      <c r="R73" s="86" t="e">
        <f t="shared" si="21"/>
        <v>#VALUE!</v>
      </c>
      <c r="S73" s="104" t="e">
        <f t="shared" si="22"/>
        <v>#VALUE!</v>
      </c>
      <c r="T73" s="104" t="e">
        <f t="shared" si="23"/>
        <v>#VALUE!</v>
      </c>
      <c r="V73" s="149"/>
      <c r="W73" s="149"/>
      <c r="X73" s="85" t="str">
        <f>'Tag 9'!$M$68</f>
        <v/>
      </c>
      <c r="Y73" s="86" t="e">
        <f t="shared" si="24"/>
        <v>#VALUE!</v>
      </c>
      <c r="Z73" s="104" t="e">
        <f t="shared" si="25"/>
        <v>#VALUE!</v>
      </c>
      <c r="AA73" s="104" t="e">
        <f t="shared" si="26"/>
        <v>#VALUE!</v>
      </c>
      <c r="AC73" s="149"/>
      <c r="AD73" s="149"/>
      <c r="AE73" s="85" t="str">
        <f>'Tag 10'!$M$68</f>
        <v/>
      </c>
      <c r="AF73" s="86" t="e">
        <f t="shared" si="27"/>
        <v>#VALUE!</v>
      </c>
      <c r="AG73" s="104" t="e">
        <f t="shared" si="28"/>
        <v>#VALUE!</v>
      </c>
      <c r="AH73" s="104" t="e">
        <f t="shared" si="29"/>
        <v>#VALUE!</v>
      </c>
    </row>
    <row r="75" spans="1:34" x14ac:dyDescent="0.25">
      <c r="A75" s="150" t="s">
        <v>137</v>
      </c>
      <c r="B75" s="150"/>
      <c r="C75" s="150"/>
      <c r="D75" s="150"/>
      <c r="E75" s="150"/>
      <c r="F75" s="150"/>
      <c r="H75" s="150" t="s">
        <v>138</v>
      </c>
      <c r="I75" s="150"/>
      <c r="J75" s="150"/>
      <c r="K75" s="150"/>
      <c r="L75" s="150"/>
      <c r="M75" s="150"/>
      <c r="O75" s="150" t="s">
        <v>139</v>
      </c>
      <c r="P75" s="150"/>
      <c r="Q75" s="150"/>
      <c r="R75" s="150"/>
      <c r="S75" s="150"/>
      <c r="T75" s="150"/>
      <c r="V75" s="150" t="s">
        <v>140</v>
      </c>
      <c r="W75" s="150"/>
      <c r="X75" s="150"/>
      <c r="Y75" s="150"/>
      <c r="Z75" s="150"/>
      <c r="AA75" s="150"/>
    </row>
    <row r="76" spans="1:34" x14ac:dyDescent="0.25">
      <c r="A76" s="83"/>
      <c r="B76" s="83"/>
      <c r="C76" s="101" t="s">
        <v>74</v>
      </c>
      <c r="D76" s="101" t="s">
        <v>143</v>
      </c>
      <c r="E76" s="101" t="s">
        <v>144</v>
      </c>
      <c r="F76" s="101" t="s">
        <v>4</v>
      </c>
      <c r="H76" s="83"/>
      <c r="I76" s="83"/>
      <c r="J76" s="101" t="s">
        <v>74</v>
      </c>
      <c r="K76" s="101" t="s">
        <v>143</v>
      </c>
      <c r="L76" s="101" t="s">
        <v>144</v>
      </c>
      <c r="M76" s="101" t="s">
        <v>4</v>
      </c>
      <c r="O76" s="83"/>
      <c r="P76" s="83"/>
      <c r="Q76" s="101" t="s">
        <v>74</v>
      </c>
      <c r="R76" s="101" t="s">
        <v>143</v>
      </c>
      <c r="S76" s="101" t="s">
        <v>144</v>
      </c>
      <c r="T76" s="101" t="s">
        <v>4</v>
      </c>
      <c r="V76" s="83"/>
      <c r="W76" s="83"/>
      <c r="X76" s="101" t="s">
        <v>74</v>
      </c>
      <c r="Y76" s="101" t="s">
        <v>143</v>
      </c>
      <c r="Z76" s="101" t="s">
        <v>144</v>
      </c>
      <c r="AA76" s="101" t="s">
        <v>4</v>
      </c>
    </row>
    <row r="77" spans="1:34" x14ac:dyDescent="0.25">
      <c r="A77" s="149" t="s">
        <v>59</v>
      </c>
      <c r="B77" s="149"/>
      <c r="C77" s="85" t="str">
        <f>'Tag 11'!$M$2</f>
        <v/>
      </c>
      <c r="D77" s="86" t="e">
        <f>ROUNDDOWN(C77,0)</f>
        <v>#VALUE!</v>
      </c>
      <c r="E77" s="107" t="e">
        <f>IF(D77&lt;125,86,IF(D77&gt;210,1,MATCH(D77,$B$1:$CI$1,0)))</f>
        <v>#VALUE!</v>
      </c>
      <c r="F77" s="107" t="e">
        <f>INDEX($B$2:$CI$2,,E77)</f>
        <v>#VALUE!</v>
      </c>
      <c r="H77" s="149" t="s">
        <v>59</v>
      </c>
      <c r="I77" s="149"/>
      <c r="J77" s="85" t="str">
        <f>'Tag 12'!$M$2</f>
        <v/>
      </c>
      <c r="K77" s="86" t="e">
        <f>ROUNDDOWN(J77,0)</f>
        <v>#VALUE!</v>
      </c>
      <c r="L77" s="107" t="e">
        <f>IF(K77&lt;125,86,IF(K77&gt;210,1,MATCH(K77,$B$1:$CI$1,0)))</f>
        <v>#VALUE!</v>
      </c>
      <c r="M77" s="107" t="e">
        <f>INDEX($B$2:$CI$2,,L77)</f>
        <v>#VALUE!</v>
      </c>
      <c r="O77" s="149" t="s">
        <v>59</v>
      </c>
      <c r="P77" s="149"/>
      <c r="Q77" s="85" t="str">
        <f>'Tag 13'!$M$2</f>
        <v/>
      </c>
      <c r="R77" s="86" t="e">
        <f>ROUNDDOWN(Q77,0)</f>
        <v>#VALUE!</v>
      </c>
      <c r="S77" s="107" t="e">
        <f>IF(R77&lt;125,86,IF(R77&gt;210,1,MATCH(R77,$B$1:$CI$1,0)))</f>
        <v>#VALUE!</v>
      </c>
      <c r="T77" s="107" t="e">
        <f>INDEX($B$2:$CI$2,,S77)</f>
        <v>#VALUE!</v>
      </c>
      <c r="V77" s="149" t="s">
        <v>59</v>
      </c>
      <c r="W77" s="149"/>
      <c r="X77" s="85" t="str">
        <f>'Tag 14'!$M$2</f>
        <v/>
      </c>
      <c r="Y77" s="86" t="e">
        <f>ROUNDDOWN(X77,0)</f>
        <v>#VALUE!</v>
      </c>
      <c r="Z77" s="107" t="e">
        <f>IF(Y77&lt;125,86,IF(Y77&gt;210,1,MATCH(Y77,$B$1:$CI$1,0)))</f>
        <v>#VALUE!</v>
      </c>
      <c r="AA77" s="107" t="e">
        <f>INDEX($B$2:$CI$2,,Z77)</f>
        <v>#VALUE!</v>
      </c>
    </row>
    <row r="78" spans="1:34" x14ac:dyDescent="0.25">
      <c r="A78" s="149"/>
      <c r="B78" s="149"/>
      <c r="C78" s="85" t="str">
        <f>'Tag 11'!$M$3</f>
        <v/>
      </c>
      <c r="D78" s="86" t="e">
        <f t="shared" ref="D78:D108" si="30">ROUNDDOWN(C78,0)</f>
        <v>#VALUE!</v>
      </c>
      <c r="E78" s="107" t="e">
        <f t="shared" ref="E78:E108" si="31">IF(D78&lt;125,86,IF(D78&gt;210,1,MATCH(D78,$B$1:$CI$1,0)))</f>
        <v>#VALUE!</v>
      </c>
      <c r="F78" s="107" t="e">
        <f t="shared" ref="F78:F108" si="32">INDEX($B$2:$CI$2,,E78)</f>
        <v>#VALUE!</v>
      </c>
      <c r="H78" s="149"/>
      <c r="I78" s="149"/>
      <c r="J78" s="85" t="str">
        <f>'Tag 12'!$M$3</f>
        <v/>
      </c>
      <c r="K78" s="86" t="e">
        <f t="shared" ref="K78:K108" si="33">ROUNDDOWN(J78,0)</f>
        <v>#VALUE!</v>
      </c>
      <c r="L78" s="107" t="e">
        <f t="shared" ref="L78:L108" si="34">IF(K78&lt;125,86,IF(K78&gt;210,1,MATCH(K78,$B$1:$CI$1,0)))</f>
        <v>#VALUE!</v>
      </c>
      <c r="M78" s="107" t="e">
        <f t="shared" ref="M78:M108" si="35">INDEX($B$2:$CI$2,,L78)</f>
        <v>#VALUE!</v>
      </c>
      <c r="O78" s="149"/>
      <c r="P78" s="149"/>
      <c r="Q78" s="85" t="str">
        <f>'Tag 13'!$M$3</f>
        <v/>
      </c>
      <c r="R78" s="86" t="e">
        <f t="shared" ref="R78:R108" si="36">ROUNDDOWN(Q78,0)</f>
        <v>#VALUE!</v>
      </c>
      <c r="S78" s="107" t="e">
        <f t="shared" ref="S78:S108" si="37">IF(R78&lt;125,86,IF(R78&gt;210,1,MATCH(R78,$B$1:$CI$1,0)))</f>
        <v>#VALUE!</v>
      </c>
      <c r="T78" s="107" t="e">
        <f t="shared" ref="T78:T108" si="38">INDEX($B$2:$CI$2,,S78)</f>
        <v>#VALUE!</v>
      </c>
      <c r="V78" s="149"/>
      <c r="W78" s="149"/>
      <c r="X78" s="85" t="str">
        <f>'Tag 14'!$M$3</f>
        <v/>
      </c>
      <c r="Y78" s="86" t="e">
        <f t="shared" ref="Y78:Y108" si="39">ROUNDDOWN(X78,0)</f>
        <v>#VALUE!</v>
      </c>
      <c r="Z78" s="107" t="e">
        <f t="shared" ref="Z78:Z108" si="40">IF(Y78&lt;125,86,IF(Y78&gt;210,1,MATCH(Y78,$B$1:$CI$1,0)))</f>
        <v>#VALUE!</v>
      </c>
      <c r="AA78" s="107" t="e">
        <f t="shared" ref="AA78:AA108" si="41">INDEX($B$2:$CI$2,,Z78)</f>
        <v>#VALUE!</v>
      </c>
    </row>
    <row r="79" spans="1:34" x14ac:dyDescent="0.25">
      <c r="A79" s="149"/>
      <c r="B79" s="149"/>
      <c r="C79" s="85" t="str">
        <f>'Tag 11'!$M$4</f>
        <v/>
      </c>
      <c r="D79" s="86" t="e">
        <f t="shared" si="30"/>
        <v>#VALUE!</v>
      </c>
      <c r="E79" s="107" t="e">
        <f t="shared" si="31"/>
        <v>#VALUE!</v>
      </c>
      <c r="F79" s="107" t="e">
        <f t="shared" si="32"/>
        <v>#VALUE!</v>
      </c>
      <c r="H79" s="149"/>
      <c r="I79" s="149"/>
      <c r="J79" s="85" t="str">
        <f>'Tag 12'!$M$4</f>
        <v/>
      </c>
      <c r="K79" s="86" t="e">
        <f t="shared" si="33"/>
        <v>#VALUE!</v>
      </c>
      <c r="L79" s="107" t="e">
        <f t="shared" si="34"/>
        <v>#VALUE!</v>
      </c>
      <c r="M79" s="107" t="e">
        <f t="shared" si="35"/>
        <v>#VALUE!</v>
      </c>
      <c r="O79" s="149"/>
      <c r="P79" s="149"/>
      <c r="Q79" s="85" t="str">
        <f>'Tag 13'!$M$4</f>
        <v/>
      </c>
      <c r="R79" s="86" t="e">
        <f t="shared" si="36"/>
        <v>#VALUE!</v>
      </c>
      <c r="S79" s="107" t="e">
        <f t="shared" si="37"/>
        <v>#VALUE!</v>
      </c>
      <c r="T79" s="107" t="e">
        <f t="shared" si="38"/>
        <v>#VALUE!</v>
      </c>
      <c r="V79" s="149"/>
      <c r="W79" s="149"/>
      <c r="X79" s="85" t="str">
        <f>'Tag 14'!$M$4</f>
        <v/>
      </c>
      <c r="Y79" s="86" t="e">
        <f t="shared" si="39"/>
        <v>#VALUE!</v>
      </c>
      <c r="Z79" s="107" t="e">
        <f t="shared" si="40"/>
        <v>#VALUE!</v>
      </c>
      <c r="AA79" s="107" t="e">
        <f t="shared" si="41"/>
        <v>#VALUE!</v>
      </c>
    </row>
    <row r="80" spans="1:34" x14ac:dyDescent="0.25">
      <c r="A80" s="149"/>
      <c r="B80" s="149"/>
      <c r="C80" s="85" t="str">
        <f>'Tag 11'!$M$5</f>
        <v/>
      </c>
      <c r="D80" s="86" t="e">
        <f t="shared" si="30"/>
        <v>#VALUE!</v>
      </c>
      <c r="E80" s="107" t="e">
        <f t="shared" si="31"/>
        <v>#VALUE!</v>
      </c>
      <c r="F80" s="107" t="e">
        <f t="shared" si="32"/>
        <v>#VALUE!</v>
      </c>
      <c r="H80" s="149"/>
      <c r="I80" s="149"/>
      <c r="J80" s="85" t="str">
        <f>'Tag 12'!$M$5</f>
        <v/>
      </c>
      <c r="K80" s="86" t="e">
        <f t="shared" si="33"/>
        <v>#VALUE!</v>
      </c>
      <c r="L80" s="107" t="e">
        <f t="shared" si="34"/>
        <v>#VALUE!</v>
      </c>
      <c r="M80" s="107" t="e">
        <f t="shared" si="35"/>
        <v>#VALUE!</v>
      </c>
      <c r="O80" s="149"/>
      <c r="P80" s="149"/>
      <c r="Q80" s="85" t="str">
        <f>'Tag 13'!$M$5</f>
        <v/>
      </c>
      <c r="R80" s="86" t="e">
        <f t="shared" si="36"/>
        <v>#VALUE!</v>
      </c>
      <c r="S80" s="107" t="e">
        <f t="shared" si="37"/>
        <v>#VALUE!</v>
      </c>
      <c r="T80" s="107" t="e">
        <f t="shared" si="38"/>
        <v>#VALUE!</v>
      </c>
      <c r="V80" s="149"/>
      <c r="W80" s="149"/>
      <c r="X80" s="85" t="str">
        <f>'Tag 14'!$M$5</f>
        <v/>
      </c>
      <c r="Y80" s="86" t="e">
        <f t="shared" si="39"/>
        <v>#VALUE!</v>
      </c>
      <c r="Z80" s="107" t="e">
        <f t="shared" si="40"/>
        <v>#VALUE!</v>
      </c>
      <c r="AA80" s="107" t="e">
        <f t="shared" si="41"/>
        <v>#VALUE!</v>
      </c>
    </row>
    <row r="81" spans="1:27" x14ac:dyDescent="0.25">
      <c r="A81" s="149" t="s">
        <v>60</v>
      </c>
      <c r="B81" s="149"/>
      <c r="C81" s="85" t="str">
        <f>'Tag 11'!$M$11</f>
        <v/>
      </c>
      <c r="D81" s="86" t="e">
        <f t="shared" si="30"/>
        <v>#VALUE!</v>
      </c>
      <c r="E81" s="107" t="e">
        <f t="shared" si="31"/>
        <v>#VALUE!</v>
      </c>
      <c r="F81" s="107" t="e">
        <f t="shared" si="32"/>
        <v>#VALUE!</v>
      </c>
      <c r="H81" s="149" t="s">
        <v>60</v>
      </c>
      <c r="I81" s="149"/>
      <c r="J81" s="85" t="str">
        <f>'Tag 12'!$M$11</f>
        <v/>
      </c>
      <c r="K81" s="86" t="e">
        <f t="shared" si="33"/>
        <v>#VALUE!</v>
      </c>
      <c r="L81" s="107" t="e">
        <f t="shared" si="34"/>
        <v>#VALUE!</v>
      </c>
      <c r="M81" s="107" t="e">
        <f t="shared" si="35"/>
        <v>#VALUE!</v>
      </c>
      <c r="O81" s="149" t="s">
        <v>60</v>
      </c>
      <c r="P81" s="149"/>
      <c r="Q81" s="85" t="str">
        <f>'Tag 13'!$M$11</f>
        <v/>
      </c>
      <c r="R81" s="86" t="e">
        <f t="shared" si="36"/>
        <v>#VALUE!</v>
      </c>
      <c r="S81" s="107" t="e">
        <f t="shared" si="37"/>
        <v>#VALUE!</v>
      </c>
      <c r="T81" s="107" t="e">
        <f t="shared" si="38"/>
        <v>#VALUE!</v>
      </c>
      <c r="V81" s="149" t="s">
        <v>60</v>
      </c>
      <c r="W81" s="149"/>
      <c r="X81" s="85" t="str">
        <f>'Tag 14'!$M$11</f>
        <v/>
      </c>
      <c r="Y81" s="86" t="e">
        <f t="shared" si="39"/>
        <v>#VALUE!</v>
      </c>
      <c r="Z81" s="107" t="e">
        <f t="shared" si="40"/>
        <v>#VALUE!</v>
      </c>
      <c r="AA81" s="107" t="e">
        <f t="shared" si="41"/>
        <v>#VALUE!</v>
      </c>
    </row>
    <row r="82" spans="1:27" x14ac:dyDescent="0.25">
      <c r="A82" s="149"/>
      <c r="B82" s="149"/>
      <c r="C82" s="85" t="str">
        <f>'Tag 11'!$M$12</f>
        <v/>
      </c>
      <c r="D82" s="86" t="e">
        <f t="shared" si="30"/>
        <v>#VALUE!</v>
      </c>
      <c r="E82" s="107" t="e">
        <f t="shared" si="31"/>
        <v>#VALUE!</v>
      </c>
      <c r="F82" s="107" t="e">
        <f t="shared" si="32"/>
        <v>#VALUE!</v>
      </c>
      <c r="H82" s="149"/>
      <c r="I82" s="149"/>
      <c r="J82" s="85" t="str">
        <f>'Tag 12'!$M$12</f>
        <v/>
      </c>
      <c r="K82" s="86" t="e">
        <f t="shared" si="33"/>
        <v>#VALUE!</v>
      </c>
      <c r="L82" s="107" t="e">
        <f t="shared" si="34"/>
        <v>#VALUE!</v>
      </c>
      <c r="M82" s="107" t="e">
        <f t="shared" si="35"/>
        <v>#VALUE!</v>
      </c>
      <c r="O82" s="149"/>
      <c r="P82" s="149"/>
      <c r="Q82" s="85" t="str">
        <f>'Tag 13'!$M$12</f>
        <v/>
      </c>
      <c r="R82" s="86" t="e">
        <f t="shared" si="36"/>
        <v>#VALUE!</v>
      </c>
      <c r="S82" s="107" t="e">
        <f t="shared" si="37"/>
        <v>#VALUE!</v>
      </c>
      <c r="T82" s="107" t="e">
        <f t="shared" si="38"/>
        <v>#VALUE!</v>
      </c>
      <c r="V82" s="149"/>
      <c r="W82" s="149"/>
      <c r="X82" s="85" t="str">
        <f>'Tag 14'!$M$12</f>
        <v/>
      </c>
      <c r="Y82" s="86" t="e">
        <f t="shared" si="39"/>
        <v>#VALUE!</v>
      </c>
      <c r="Z82" s="107" t="e">
        <f t="shared" si="40"/>
        <v>#VALUE!</v>
      </c>
      <c r="AA82" s="107" t="e">
        <f t="shared" si="41"/>
        <v>#VALUE!</v>
      </c>
    </row>
    <row r="83" spans="1:27" x14ac:dyDescent="0.25">
      <c r="A83" s="149"/>
      <c r="B83" s="149"/>
      <c r="C83" s="85" t="str">
        <f>'Tag 11'!$M$13</f>
        <v/>
      </c>
      <c r="D83" s="86" t="e">
        <f t="shared" si="30"/>
        <v>#VALUE!</v>
      </c>
      <c r="E83" s="107" t="e">
        <f t="shared" si="31"/>
        <v>#VALUE!</v>
      </c>
      <c r="F83" s="107" t="e">
        <f t="shared" si="32"/>
        <v>#VALUE!</v>
      </c>
      <c r="H83" s="149"/>
      <c r="I83" s="149"/>
      <c r="J83" s="85" t="str">
        <f>'Tag 12'!$M$13</f>
        <v/>
      </c>
      <c r="K83" s="86" t="e">
        <f t="shared" si="33"/>
        <v>#VALUE!</v>
      </c>
      <c r="L83" s="107" t="e">
        <f t="shared" si="34"/>
        <v>#VALUE!</v>
      </c>
      <c r="M83" s="107" t="e">
        <f t="shared" si="35"/>
        <v>#VALUE!</v>
      </c>
      <c r="O83" s="149"/>
      <c r="P83" s="149"/>
      <c r="Q83" s="85" t="str">
        <f>'Tag 13'!$M$13</f>
        <v/>
      </c>
      <c r="R83" s="86" t="e">
        <f t="shared" si="36"/>
        <v>#VALUE!</v>
      </c>
      <c r="S83" s="107" t="e">
        <f t="shared" si="37"/>
        <v>#VALUE!</v>
      </c>
      <c r="T83" s="107" t="e">
        <f t="shared" si="38"/>
        <v>#VALUE!</v>
      </c>
      <c r="V83" s="149"/>
      <c r="W83" s="149"/>
      <c r="X83" s="85" t="str">
        <f>'Tag 14'!$M$13</f>
        <v/>
      </c>
      <c r="Y83" s="86" t="e">
        <f t="shared" si="39"/>
        <v>#VALUE!</v>
      </c>
      <c r="Z83" s="107" t="e">
        <f t="shared" si="40"/>
        <v>#VALUE!</v>
      </c>
      <c r="AA83" s="107" t="e">
        <f t="shared" si="41"/>
        <v>#VALUE!</v>
      </c>
    </row>
    <row r="84" spans="1:27" x14ac:dyDescent="0.25">
      <c r="A84" s="149"/>
      <c r="B84" s="149"/>
      <c r="C84" s="85" t="str">
        <f>'Tag 11'!$M$14</f>
        <v/>
      </c>
      <c r="D84" s="86" t="e">
        <f t="shared" si="30"/>
        <v>#VALUE!</v>
      </c>
      <c r="E84" s="107" t="e">
        <f t="shared" si="31"/>
        <v>#VALUE!</v>
      </c>
      <c r="F84" s="107" t="e">
        <f t="shared" si="32"/>
        <v>#VALUE!</v>
      </c>
      <c r="H84" s="149"/>
      <c r="I84" s="149"/>
      <c r="J84" s="85" t="str">
        <f>'Tag 12'!$M$14</f>
        <v/>
      </c>
      <c r="K84" s="86" t="e">
        <f t="shared" si="33"/>
        <v>#VALUE!</v>
      </c>
      <c r="L84" s="107" t="e">
        <f t="shared" si="34"/>
        <v>#VALUE!</v>
      </c>
      <c r="M84" s="107" t="e">
        <f t="shared" si="35"/>
        <v>#VALUE!</v>
      </c>
      <c r="O84" s="149"/>
      <c r="P84" s="149"/>
      <c r="Q84" s="85" t="str">
        <f>'Tag 13'!$M$14</f>
        <v/>
      </c>
      <c r="R84" s="86" t="e">
        <f t="shared" si="36"/>
        <v>#VALUE!</v>
      </c>
      <c r="S84" s="107" t="e">
        <f t="shared" si="37"/>
        <v>#VALUE!</v>
      </c>
      <c r="T84" s="107" t="e">
        <f t="shared" si="38"/>
        <v>#VALUE!</v>
      </c>
      <c r="V84" s="149"/>
      <c r="W84" s="149"/>
      <c r="X84" s="85" t="str">
        <f>'Tag 14'!$M$14</f>
        <v/>
      </c>
      <c r="Y84" s="86" t="e">
        <f t="shared" si="39"/>
        <v>#VALUE!</v>
      </c>
      <c r="Z84" s="107" t="e">
        <f t="shared" si="40"/>
        <v>#VALUE!</v>
      </c>
      <c r="AA84" s="107" t="e">
        <f t="shared" si="41"/>
        <v>#VALUE!</v>
      </c>
    </row>
    <row r="85" spans="1:27" x14ac:dyDescent="0.25">
      <c r="A85" s="149" t="s">
        <v>61</v>
      </c>
      <c r="B85" s="149"/>
      <c r="C85" s="85" t="str">
        <f>'Tag 11'!$M$20</f>
        <v/>
      </c>
      <c r="D85" s="86" t="e">
        <f t="shared" si="30"/>
        <v>#VALUE!</v>
      </c>
      <c r="E85" s="107" t="e">
        <f t="shared" si="31"/>
        <v>#VALUE!</v>
      </c>
      <c r="F85" s="107" t="e">
        <f t="shared" si="32"/>
        <v>#VALUE!</v>
      </c>
      <c r="H85" s="149" t="s">
        <v>61</v>
      </c>
      <c r="I85" s="149"/>
      <c r="J85" s="85" t="str">
        <f>'Tag 12'!$M$20</f>
        <v/>
      </c>
      <c r="K85" s="86" t="e">
        <f t="shared" si="33"/>
        <v>#VALUE!</v>
      </c>
      <c r="L85" s="107" t="e">
        <f t="shared" si="34"/>
        <v>#VALUE!</v>
      </c>
      <c r="M85" s="107" t="e">
        <f t="shared" si="35"/>
        <v>#VALUE!</v>
      </c>
      <c r="O85" s="149" t="s">
        <v>61</v>
      </c>
      <c r="P85" s="149"/>
      <c r="Q85" s="85" t="str">
        <f>'Tag 13'!$M$20</f>
        <v/>
      </c>
      <c r="R85" s="86" t="e">
        <f t="shared" si="36"/>
        <v>#VALUE!</v>
      </c>
      <c r="S85" s="107" t="e">
        <f t="shared" si="37"/>
        <v>#VALUE!</v>
      </c>
      <c r="T85" s="107" t="e">
        <f t="shared" si="38"/>
        <v>#VALUE!</v>
      </c>
      <c r="V85" s="149" t="s">
        <v>61</v>
      </c>
      <c r="W85" s="149"/>
      <c r="X85" s="85" t="str">
        <f>'Tag 14'!$M$20</f>
        <v/>
      </c>
      <c r="Y85" s="86" t="e">
        <f t="shared" si="39"/>
        <v>#VALUE!</v>
      </c>
      <c r="Z85" s="107" t="e">
        <f t="shared" si="40"/>
        <v>#VALUE!</v>
      </c>
      <c r="AA85" s="107" t="e">
        <f t="shared" si="41"/>
        <v>#VALUE!</v>
      </c>
    </row>
    <row r="86" spans="1:27" x14ac:dyDescent="0.25">
      <c r="A86" s="149"/>
      <c r="B86" s="149"/>
      <c r="C86" s="85" t="str">
        <f>'Tag 11'!$M$21</f>
        <v/>
      </c>
      <c r="D86" s="86" t="e">
        <f t="shared" si="30"/>
        <v>#VALUE!</v>
      </c>
      <c r="E86" s="107" t="e">
        <f t="shared" si="31"/>
        <v>#VALUE!</v>
      </c>
      <c r="F86" s="107" t="e">
        <f t="shared" si="32"/>
        <v>#VALUE!</v>
      </c>
      <c r="H86" s="149"/>
      <c r="I86" s="149"/>
      <c r="J86" s="85" t="str">
        <f>'Tag 12'!$M$21</f>
        <v/>
      </c>
      <c r="K86" s="86" t="e">
        <f t="shared" si="33"/>
        <v>#VALUE!</v>
      </c>
      <c r="L86" s="107" t="e">
        <f t="shared" si="34"/>
        <v>#VALUE!</v>
      </c>
      <c r="M86" s="107" t="e">
        <f t="shared" si="35"/>
        <v>#VALUE!</v>
      </c>
      <c r="O86" s="149"/>
      <c r="P86" s="149"/>
      <c r="Q86" s="85" t="str">
        <f>'Tag 13'!$M$21</f>
        <v/>
      </c>
      <c r="R86" s="86" t="e">
        <f t="shared" si="36"/>
        <v>#VALUE!</v>
      </c>
      <c r="S86" s="107" t="e">
        <f t="shared" si="37"/>
        <v>#VALUE!</v>
      </c>
      <c r="T86" s="107" t="e">
        <f t="shared" si="38"/>
        <v>#VALUE!</v>
      </c>
      <c r="V86" s="149"/>
      <c r="W86" s="149"/>
      <c r="X86" s="85" t="str">
        <f>'Tag 14'!$M$21</f>
        <v/>
      </c>
      <c r="Y86" s="86" t="e">
        <f t="shared" si="39"/>
        <v>#VALUE!</v>
      </c>
      <c r="Z86" s="107" t="e">
        <f t="shared" si="40"/>
        <v>#VALUE!</v>
      </c>
      <c r="AA86" s="107" t="e">
        <f t="shared" si="41"/>
        <v>#VALUE!</v>
      </c>
    </row>
    <row r="87" spans="1:27" x14ac:dyDescent="0.25">
      <c r="A87" s="149"/>
      <c r="B87" s="149"/>
      <c r="C87" s="85" t="str">
        <f>'Tag 11'!$M$22</f>
        <v/>
      </c>
      <c r="D87" s="86" t="e">
        <f t="shared" si="30"/>
        <v>#VALUE!</v>
      </c>
      <c r="E87" s="107" t="e">
        <f t="shared" si="31"/>
        <v>#VALUE!</v>
      </c>
      <c r="F87" s="107" t="e">
        <f t="shared" si="32"/>
        <v>#VALUE!</v>
      </c>
      <c r="H87" s="149"/>
      <c r="I87" s="149"/>
      <c r="J87" s="85" t="str">
        <f>'Tag 12'!$M$22</f>
        <v/>
      </c>
      <c r="K87" s="86" t="e">
        <f t="shared" si="33"/>
        <v>#VALUE!</v>
      </c>
      <c r="L87" s="107" t="e">
        <f t="shared" si="34"/>
        <v>#VALUE!</v>
      </c>
      <c r="M87" s="107" t="e">
        <f t="shared" si="35"/>
        <v>#VALUE!</v>
      </c>
      <c r="O87" s="149"/>
      <c r="P87" s="149"/>
      <c r="Q87" s="85" t="str">
        <f>'Tag 13'!$M$22</f>
        <v/>
      </c>
      <c r="R87" s="86" t="e">
        <f t="shared" si="36"/>
        <v>#VALUE!</v>
      </c>
      <c r="S87" s="107" t="e">
        <f t="shared" si="37"/>
        <v>#VALUE!</v>
      </c>
      <c r="T87" s="107" t="e">
        <f t="shared" si="38"/>
        <v>#VALUE!</v>
      </c>
      <c r="V87" s="149"/>
      <c r="W87" s="149"/>
      <c r="X87" s="85" t="str">
        <f>'Tag 14'!$M$22</f>
        <v/>
      </c>
      <c r="Y87" s="86" t="e">
        <f t="shared" si="39"/>
        <v>#VALUE!</v>
      </c>
      <c r="Z87" s="107" t="e">
        <f t="shared" si="40"/>
        <v>#VALUE!</v>
      </c>
      <c r="AA87" s="107" t="e">
        <f t="shared" si="41"/>
        <v>#VALUE!</v>
      </c>
    </row>
    <row r="88" spans="1:27" x14ac:dyDescent="0.25">
      <c r="A88" s="149"/>
      <c r="B88" s="149"/>
      <c r="C88" s="85" t="str">
        <f>'Tag 11'!$M$23</f>
        <v/>
      </c>
      <c r="D88" s="86" t="e">
        <f t="shared" si="30"/>
        <v>#VALUE!</v>
      </c>
      <c r="E88" s="107" t="e">
        <f t="shared" si="31"/>
        <v>#VALUE!</v>
      </c>
      <c r="F88" s="107" t="e">
        <f t="shared" si="32"/>
        <v>#VALUE!</v>
      </c>
      <c r="H88" s="149"/>
      <c r="I88" s="149"/>
      <c r="J88" s="85" t="str">
        <f>'Tag 12'!$M$23</f>
        <v/>
      </c>
      <c r="K88" s="86" t="e">
        <f t="shared" si="33"/>
        <v>#VALUE!</v>
      </c>
      <c r="L88" s="107" t="e">
        <f t="shared" si="34"/>
        <v>#VALUE!</v>
      </c>
      <c r="M88" s="107" t="e">
        <f t="shared" si="35"/>
        <v>#VALUE!</v>
      </c>
      <c r="O88" s="149"/>
      <c r="P88" s="149"/>
      <c r="Q88" s="85" t="str">
        <f>'Tag 13'!$M$23</f>
        <v/>
      </c>
      <c r="R88" s="86" t="e">
        <f t="shared" si="36"/>
        <v>#VALUE!</v>
      </c>
      <c r="S88" s="107" t="e">
        <f t="shared" si="37"/>
        <v>#VALUE!</v>
      </c>
      <c r="T88" s="107" t="e">
        <f t="shared" si="38"/>
        <v>#VALUE!</v>
      </c>
      <c r="V88" s="149"/>
      <c r="W88" s="149"/>
      <c r="X88" s="85" t="str">
        <f>'Tag 14'!$M$23</f>
        <v/>
      </c>
      <c r="Y88" s="86" t="e">
        <f t="shared" si="39"/>
        <v>#VALUE!</v>
      </c>
      <c r="Z88" s="107" t="e">
        <f t="shared" si="40"/>
        <v>#VALUE!</v>
      </c>
      <c r="AA88" s="107" t="e">
        <f t="shared" si="41"/>
        <v>#VALUE!</v>
      </c>
    </row>
    <row r="89" spans="1:27" x14ac:dyDescent="0.25">
      <c r="A89" s="149" t="s">
        <v>62</v>
      </c>
      <c r="B89" s="149"/>
      <c r="C89" s="85" t="str">
        <f>'Tag 11'!$M$29</f>
        <v/>
      </c>
      <c r="D89" s="86" t="e">
        <f t="shared" si="30"/>
        <v>#VALUE!</v>
      </c>
      <c r="E89" s="107" t="e">
        <f t="shared" si="31"/>
        <v>#VALUE!</v>
      </c>
      <c r="F89" s="107" t="e">
        <f t="shared" si="32"/>
        <v>#VALUE!</v>
      </c>
      <c r="H89" s="149" t="s">
        <v>62</v>
      </c>
      <c r="I89" s="149"/>
      <c r="J89" s="85" t="str">
        <f>'Tag 12'!$M$29</f>
        <v/>
      </c>
      <c r="K89" s="86" t="e">
        <f t="shared" si="33"/>
        <v>#VALUE!</v>
      </c>
      <c r="L89" s="107" t="e">
        <f t="shared" si="34"/>
        <v>#VALUE!</v>
      </c>
      <c r="M89" s="107" t="e">
        <f t="shared" si="35"/>
        <v>#VALUE!</v>
      </c>
      <c r="O89" s="149" t="s">
        <v>62</v>
      </c>
      <c r="P89" s="149"/>
      <c r="Q89" s="85" t="str">
        <f>'Tag 13'!$M$29</f>
        <v/>
      </c>
      <c r="R89" s="86" t="e">
        <f t="shared" si="36"/>
        <v>#VALUE!</v>
      </c>
      <c r="S89" s="107" t="e">
        <f t="shared" si="37"/>
        <v>#VALUE!</v>
      </c>
      <c r="T89" s="107" t="e">
        <f t="shared" si="38"/>
        <v>#VALUE!</v>
      </c>
      <c r="V89" s="149" t="s">
        <v>62</v>
      </c>
      <c r="W89" s="149"/>
      <c r="X89" s="85" t="str">
        <f>'Tag 14'!$M$29</f>
        <v/>
      </c>
      <c r="Y89" s="86" t="e">
        <f t="shared" si="39"/>
        <v>#VALUE!</v>
      </c>
      <c r="Z89" s="107" t="e">
        <f t="shared" si="40"/>
        <v>#VALUE!</v>
      </c>
      <c r="AA89" s="107" t="e">
        <f t="shared" si="41"/>
        <v>#VALUE!</v>
      </c>
    </row>
    <row r="90" spans="1:27" x14ac:dyDescent="0.25">
      <c r="A90" s="149"/>
      <c r="B90" s="149"/>
      <c r="C90" s="85" t="str">
        <f>'Tag 11'!$M$30</f>
        <v/>
      </c>
      <c r="D90" s="86" t="e">
        <f t="shared" si="30"/>
        <v>#VALUE!</v>
      </c>
      <c r="E90" s="107" t="e">
        <f t="shared" si="31"/>
        <v>#VALUE!</v>
      </c>
      <c r="F90" s="107" t="e">
        <f t="shared" si="32"/>
        <v>#VALUE!</v>
      </c>
      <c r="H90" s="149"/>
      <c r="I90" s="149"/>
      <c r="J90" s="85" t="str">
        <f>'Tag 12'!$M$30</f>
        <v/>
      </c>
      <c r="K90" s="86" t="e">
        <f t="shared" si="33"/>
        <v>#VALUE!</v>
      </c>
      <c r="L90" s="107" t="e">
        <f t="shared" si="34"/>
        <v>#VALUE!</v>
      </c>
      <c r="M90" s="107" t="e">
        <f t="shared" si="35"/>
        <v>#VALUE!</v>
      </c>
      <c r="O90" s="149"/>
      <c r="P90" s="149"/>
      <c r="Q90" s="85" t="str">
        <f>'Tag 13'!$M$30</f>
        <v/>
      </c>
      <c r="R90" s="86" t="e">
        <f t="shared" si="36"/>
        <v>#VALUE!</v>
      </c>
      <c r="S90" s="107" t="e">
        <f t="shared" si="37"/>
        <v>#VALUE!</v>
      </c>
      <c r="T90" s="107" t="e">
        <f t="shared" si="38"/>
        <v>#VALUE!</v>
      </c>
      <c r="V90" s="149"/>
      <c r="W90" s="149"/>
      <c r="X90" s="85" t="str">
        <f>'Tag 14'!$M$30</f>
        <v/>
      </c>
      <c r="Y90" s="86" t="e">
        <f t="shared" si="39"/>
        <v>#VALUE!</v>
      </c>
      <c r="Z90" s="107" t="e">
        <f t="shared" si="40"/>
        <v>#VALUE!</v>
      </c>
      <c r="AA90" s="107" t="e">
        <f t="shared" si="41"/>
        <v>#VALUE!</v>
      </c>
    </row>
    <row r="91" spans="1:27" x14ac:dyDescent="0.25">
      <c r="A91" s="149"/>
      <c r="B91" s="149"/>
      <c r="C91" s="85" t="str">
        <f>'Tag 11'!$M$31</f>
        <v/>
      </c>
      <c r="D91" s="86" t="e">
        <f t="shared" si="30"/>
        <v>#VALUE!</v>
      </c>
      <c r="E91" s="107" t="e">
        <f t="shared" si="31"/>
        <v>#VALUE!</v>
      </c>
      <c r="F91" s="107" t="e">
        <f t="shared" si="32"/>
        <v>#VALUE!</v>
      </c>
      <c r="H91" s="149"/>
      <c r="I91" s="149"/>
      <c r="J91" s="85" t="str">
        <f>'Tag 12'!$M$31</f>
        <v/>
      </c>
      <c r="K91" s="86" t="e">
        <f t="shared" si="33"/>
        <v>#VALUE!</v>
      </c>
      <c r="L91" s="107" t="e">
        <f t="shared" si="34"/>
        <v>#VALUE!</v>
      </c>
      <c r="M91" s="107" t="e">
        <f t="shared" si="35"/>
        <v>#VALUE!</v>
      </c>
      <c r="O91" s="149"/>
      <c r="P91" s="149"/>
      <c r="Q91" s="85" t="str">
        <f>'Tag 13'!$M$31</f>
        <v/>
      </c>
      <c r="R91" s="86" t="e">
        <f t="shared" si="36"/>
        <v>#VALUE!</v>
      </c>
      <c r="S91" s="107" t="e">
        <f t="shared" si="37"/>
        <v>#VALUE!</v>
      </c>
      <c r="T91" s="107" t="e">
        <f t="shared" si="38"/>
        <v>#VALUE!</v>
      </c>
      <c r="V91" s="149"/>
      <c r="W91" s="149"/>
      <c r="X91" s="85" t="str">
        <f>'Tag 14'!$M$31</f>
        <v/>
      </c>
      <c r="Y91" s="86" t="e">
        <f t="shared" si="39"/>
        <v>#VALUE!</v>
      </c>
      <c r="Z91" s="107" t="e">
        <f t="shared" si="40"/>
        <v>#VALUE!</v>
      </c>
      <c r="AA91" s="107" t="e">
        <f t="shared" si="41"/>
        <v>#VALUE!</v>
      </c>
    </row>
    <row r="92" spans="1:27" x14ac:dyDescent="0.25">
      <c r="A92" s="149"/>
      <c r="B92" s="149"/>
      <c r="C92" s="85" t="str">
        <f>'Tag 11'!$M$32</f>
        <v/>
      </c>
      <c r="D92" s="86" t="e">
        <f t="shared" si="30"/>
        <v>#VALUE!</v>
      </c>
      <c r="E92" s="107" t="e">
        <f t="shared" si="31"/>
        <v>#VALUE!</v>
      </c>
      <c r="F92" s="107" t="e">
        <f t="shared" si="32"/>
        <v>#VALUE!</v>
      </c>
      <c r="H92" s="149"/>
      <c r="I92" s="149"/>
      <c r="J92" s="85" t="str">
        <f>'Tag 12'!$M$32</f>
        <v/>
      </c>
      <c r="K92" s="86" t="e">
        <f t="shared" si="33"/>
        <v>#VALUE!</v>
      </c>
      <c r="L92" s="107" t="e">
        <f t="shared" si="34"/>
        <v>#VALUE!</v>
      </c>
      <c r="M92" s="107" t="e">
        <f t="shared" si="35"/>
        <v>#VALUE!</v>
      </c>
      <c r="O92" s="149"/>
      <c r="P92" s="149"/>
      <c r="Q92" s="85" t="str">
        <f>'Tag 13'!$M$32</f>
        <v/>
      </c>
      <c r="R92" s="86" t="e">
        <f t="shared" si="36"/>
        <v>#VALUE!</v>
      </c>
      <c r="S92" s="107" t="e">
        <f t="shared" si="37"/>
        <v>#VALUE!</v>
      </c>
      <c r="T92" s="107" t="e">
        <f t="shared" si="38"/>
        <v>#VALUE!</v>
      </c>
      <c r="V92" s="149"/>
      <c r="W92" s="149"/>
      <c r="X92" s="85" t="str">
        <f>'Tag 14'!$M$32</f>
        <v/>
      </c>
      <c r="Y92" s="86" t="e">
        <f t="shared" si="39"/>
        <v>#VALUE!</v>
      </c>
      <c r="Z92" s="107" t="e">
        <f t="shared" si="40"/>
        <v>#VALUE!</v>
      </c>
      <c r="AA92" s="107" t="e">
        <f t="shared" si="41"/>
        <v>#VALUE!</v>
      </c>
    </row>
    <row r="93" spans="1:27" x14ac:dyDescent="0.25">
      <c r="A93" s="149" t="s">
        <v>63</v>
      </c>
      <c r="B93" s="149"/>
      <c r="C93" s="85" t="str">
        <f>'Tag 11'!$M$38</f>
        <v/>
      </c>
      <c r="D93" s="86" t="e">
        <f t="shared" si="30"/>
        <v>#VALUE!</v>
      </c>
      <c r="E93" s="107" t="e">
        <f t="shared" si="31"/>
        <v>#VALUE!</v>
      </c>
      <c r="F93" s="107" t="e">
        <f t="shared" si="32"/>
        <v>#VALUE!</v>
      </c>
      <c r="H93" s="149" t="s">
        <v>63</v>
      </c>
      <c r="I93" s="149"/>
      <c r="J93" s="85" t="str">
        <f>'Tag 12'!$M$38</f>
        <v/>
      </c>
      <c r="K93" s="86" t="e">
        <f t="shared" si="33"/>
        <v>#VALUE!</v>
      </c>
      <c r="L93" s="107" t="e">
        <f t="shared" si="34"/>
        <v>#VALUE!</v>
      </c>
      <c r="M93" s="107" t="e">
        <f t="shared" si="35"/>
        <v>#VALUE!</v>
      </c>
      <c r="O93" s="149" t="s">
        <v>63</v>
      </c>
      <c r="P93" s="149"/>
      <c r="Q93" s="85" t="str">
        <f>'Tag 13'!$M$38</f>
        <v/>
      </c>
      <c r="R93" s="86" t="e">
        <f t="shared" si="36"/>
        <v>#VALUE!</v>
      </c>
      <c r="S93" s="107" t="e">
        <f t="shared" si="37"/>
        <v>#VALUE!</v>
      </c>
      <c r="T93" s="107" t="e">
        <f t="shared" si="38"/>
        <v>#VALUE!</v>
      </c>
      <c r="V93" s="149" t="s">
        <v>63</v>
      </c>
      <c r="W93" s="149"/>
      <c r="X93" s="85" t="str">
        <f>'Tag 14'!$M$38</f>
        <v/>
      </c>
      <c r="Y93" s="86" t="e">
        <f t="shared" si="39"/>
        <v>#VALUE!</v>
      </c>
      <c r="Z93" s="107" t="e">
        <f t="shared" si="40"/>
        <v>#VALUE!</v>
      </c>
      <c r="AA93" s="107" t="e">
        <f t="shared" si="41"/>
        <v>#VALUE!</v>
      </c>
    </row>
    <row r="94" spans="1:27" x14ac:dyDescent="0.25">
      <c r="A94" s="149"/>
      <c r="B94" s="149"/>
      <c r="C94" s="85" t="str">
        <f>'Tag 11'!$M$39</f>
        <v/>
      </c>
      <c r="D94" s="86" t="e">
        <f t="shared" si="30"/>
        <v>#VALUE!</v>
      </c>
      <c r="E94" s="107" t="e">
        <f t="shared" si="31"/>
        <v>#VALUE!</v>
      </c>
      <c r="F94" s="107" t="e">
        <f t="shared" si="32"/>
        <v>#VALUE!</v>
      </c>
      <c r="H94" s="149"/>
      <c r="I94" s="149"/>
      <c r="J94" s="85" t="str">
        <f>'Tag 12'!$M$39</f>
        <v/>
      </c>
      <c r="K94" s="86" t="e">
        <f t="shared" si="33"/>
        <v>#VALUE!</v>
      </c>
      <c r="L94" s="107" t="e">
        <f t="shared" si="34"/>
        <v>#VALUE!</v>
      </c>
      <c r="M94" s="107" t="e">
        <f t="shared" si="35"/>
        <v>#VALUE!</v>
      </c>
      <c r="O94" s="149"/>
      <c r="P94" s="149"/>
      <c r="Q94" s="85" t="str">
        <f>'Tag 13'!$M$39</f>
        <v/>
      </c>
      <c r="R94" s="86" t="e">
        <f t="shared" si="36"/>
        <v>#VALUE!</v>
      </c>
      <c r="S94" s="107" t="e">
        <f t="shared" si="37"/>
        <v>#VALUE!</v>
      </c>
      <c r="T94" s="107" t="e">
        <f t="shared" si="38"/>
        <v>#VALUE!</v>
      </c>
      <c r="V94" s="149"/>
      <c r="W94" s="149"/>
      <c r="X94" s="85" t="str">
        <f>'Tag 14'!$M$39</f>
        <v/>
      </c>
      <c r="Y94" s="86" t="e">
        <f t="shared" si="39"/>
        <v>#VALUE!</v>
      </c>
      <c r="Z94" s="107" t="e">
        <f t="shared" si="40"/>
        <v>#VALUE!</v>
      </c>
      <c r="AA94" s="107" t="e">
        <f t="shared" si="41"/>
        <v>#VALUE!</v>
      </c>
    </row>
    <row r="95" spans="1:27" x14ac:dyDescent="0.25">
      <c r="A95" s="149"/>
      <c r="B95" s="149"/>
      <c r="C95" s="85" t="str">
        <f>'Tag 11'!$M$40</f>
        <v/>
      </c>
      <c r="D95" s="86" t="e">
        <f t="shared" si="30"/>
        <v>#VALUE!</v>
      </c>
      <c r="E95" s="107" t="e">
        <f t="shared" si="31"/>
        <v>#VALUE!</v>
      </c>
      <c r="F95" s="107" t="e">
        <f t="shared" si="32"/>
        <v>#VALUE!</v>
      </c>
      <c r="H95" s="149"/>
      <c r="I95" s="149"/>
      <c r="J95" s="85" t="str">
        <f>'Tag 12'!$M$40</f>
        <v/>
      </c>
      <c r="K95" s="86" t="e">
        <f t="shared" si="33"/>
        <v>#VALUE!</v>
      </c>
      <c r="L95" s="107" t="e">
        <f t="shared" si="34"/>
        <v>#VALUE!</v>
      </c>
      <c r="M95" s="107" t="e">
        <f t="shared" si="35"/>
        <v>#VALUE!</v>
      </c>
      <c r="O95" s="149"/>
      <c r="P95" s="149"/>
      <c r="Q95" s="85" t="str">
        <f>'Tag 13'!$M$40</f>
        <v/>
      </c>
      <c r="R95" s="86" t="e">
        <f t="shared" si="36"/>
        <v>#VALUE!</v>
      </c>
      <c r="S95" s="107" t="e">
        <f t="shared" si="37"/>
        <v>#VALUE!</v>
      </c>
      <c r="T95" s="107" t="e">
        <f t="shared" si="38"/>
        <v>#VALUE!</v>
      </c>
      <c r="V95" s="149"/>
      <c r="W95" s="149"/>
      <c r="X95" s="85" t="str">
        <f>'Tag 14'!$M$40</f>
        <v/>
      </c>
      <c r="Y95" s="86" t="e">
        <f t="shared" si="39"/>
        <v>#VALUE!</v>
      </c>
      <c r="Z95" s="107" t="e">
        <f t="shared" si="40"/>
        <v>#VALUE!</v>
      </c>
      <c r="AA95" s="107" t="e">
        <f t="shared" si="41"/>
        <v>#VALUE!</v>
      </c>
    </row>
    <row r="96" spans="1:27" x14ac:dyDescent="0.25">
      <c r="A96" s="149"/>
      <c r="B96" s="149"/>
      <c r="C96" s="85" t="str">
        <f>'Tag 11'!$M$41</f>
        <v/>
      </c>
      <c r="D96" s="86" t="e">
        <f t="shared" si="30"/>
        <v>#VALUE!</v>
      </c>
      <c r="E96" s="107" t="e">
        <f t="shared" si="31"/>
        <v>#VALUE!</v>
      </c>
      <c r="F96" s="107" t="e">
        <f t="shared" si="32"/>
        <v>#VALUE!</v>
      </c>
      <c r="H96" s="149"/>
      <c r="I96" s="149"/>
      <c r="J96" s="85" t="str">
        <f>'Tag 12'!$M$41</f>
        <v/>
      </c>
      <c r="K96" s="86" t="e">
        <f t="shared" si="33"/>
        <v>#VALUE!</v>
      </c>
      <c r="L96" s="107" t="e">
        <f t="shared" si="34"/>
        <v>#VALUE!</v>
      </c>
      <c r="M96" s="107" t="e">
        <f t="shared" si="35"/>
        <v>#VALUE!</v>
      </c>
      <c r="O96" s="149"/>
      <c r="P96" s="149"/>
      <c r="Q96" s="85" t="str">
        <f>'Tag 13'!$M$41</f>
        <v/>
      </c>
      <c r="R96" s="86" t="e">
        <f t="shared" si="36"/>
        <v>#VALUE!</v>
      </c>
      <c r="S96" s="107" t="e">
        <f t="shared" si="37"/>
        <v>#VALUE!</v>
      </c>
      <c r="T96" s="107" t="e">
        <f t="shared" si="38"/>
        <v>#VALUE!</v>
      </c>
      <c r="V96" s="149"/>
      <c r="W96" s="149"/>
      <c r="X96" s="85" t="str">
        <f>'Tag 14'!$M$41</f>
        <v/>
      </c>
      <c r="Y96" s="86" t="e">
        <f t="shared" si="39"/>
        <v>#VALUE!</v>
      </c>
      <c r="Z96" s="107" t="e">
        <f t="shared" si="40"/>
        <v>#VALUE!</v>
      </c>
      <c r="AA96" s="107" t="e">
        <f t="shared" si="41"/>
        <v>#VALUE!</v>
      </c>
    </row>
    <row r="97" spans="1:27" x14ac:dyDescent="0.25">
      <c r="A97" s="149" t="s">
        <v>64</v>
      </c>
      <c r="B97" s="149"/>
      <c r="C97" s="85" t="str">
        <f>'Tag 11'!$M$47</f>
        <v/>
      </c>
      <c r="D97" s="86" t="e">
        <f t="shared" si="30"/>
        <v>#VALUE!</v>
      </c>
      <c r="E97" s="107" t="e">
        <f t="shared" si="31"/>
        <v>#VALUE!</v>
      </c>
      <c r="F97" s="107" t="e">
        <f t="shared" si="32"/>
        <v>#VALUE!</v>
      </c>
      <c r="H97" s="149" t="s">
        <v>64</v>
      </c>
      <c r="I97" s="149"/>
      <c r="J97" s="85" t="str">
        <f>'Tag 12'!$M$47</f>
        <v/>
      </c>
      <c r="K97" s="86" t="e">
        <f t="shared" si="33"/>
        <v>#VALUE!</v>
      </c>
      <c r="L97" s="107" t="e">
        <f t="shared" si="34"/>
        <v>#VALUE!</v>
      </c>
      <c r="M97" s="107" t="e">
        <f t="shared" si="35"/>
        <v>#VALUE!</v>
      </c>
      <c r="O97" s="149" t="s">
        <v>64</v>
      </c>
      <c r="P97" s="149"/>
      <c r="Q97" s="85" t="str">
        <f>'Tag 13'!$M$47</f>
        <v/>
      </c>
      <c r="R97" s="86" t="e">
        <f t="shared" si="36"/>
        <v>#VALUE!</v>
      </c>
      <c r="S97" s="107" t="e">
        <f t="shared" si="37"/>
        <v>#VALUE!</v>
      </c>
      <c r="T97" s="107" t="e">
        <f t="shared" si="38"/>
        <v>#VALUE!</v>
      </c>
      <c r="V97" s="149" t="s">
        <v>64</v>
      </c>
      <c r="W97" s="149"/>
      <c r="X97" s="85" t="str">
        <f>'Tag 14'!$M$47</f>
        <v/>
      </c>
      <c r="Y97" s="86" t="e">
        <f t="shared" si="39"/>
        <v>#VALUE!</v>
      </c>
      <c r="Z97" s="107" t="e">
        <f t="shared" si="40"/>
        <v>#VALUE!</v>
      </c>
      <c r="AA97" s="107" t="e">
        <f t="shared" si="41"/>
        <v>#VALUE!</v>
      </c>
    </row>
    <row r="98" spans="1:27" x14ac:dyDescent="0.25">
      <c r="A98" s="149"/>
      <c r="B98" s="149"/>
      <c r="C98" s="85" t="str">
        <f>'Tag 11'!$M$48</f>
        <v/>
      </c>
      <c r="D98" s="86" t="e">
        <f t="shared" si="30"/>
        <v>#VALUE!</v>
      </c>
      <c r="E98" s="107" t="e">
        <f t="shared" si="31"/>
        <v>#VALUE!</v>
      </c>
      <c r="F98" s="107" t="e">
        <f t="shared" si="32"/>
        <v>#VALUE!</v>
      </c>
      <c r="H98" s="149"/>
      <c r="I98" s="149"/>
      <c r="J98" s="85" t="str">
        <f>'Tag 12'!$M$48</f>
        <v/>
      </c>
      <c r="K98" s="86" t="e">
        <f t="shared" si="33"/>
        <v>#VALUE!</v>
      </c>
      <c r="L98" s="107" t="e">
        <f t="shared" si="34"/>
        <v>#VALUE!</v>
      </c>
      <c r="M98" s="107" t="e">
        <f t="shared" si="35"/>
        <v>#VALUE!</v>
      </c>
      <c r="O98" s="149"/>
      <c r="P98" s="149"/>
      <c r="Q98" s="85" t="str">
        <f>'Tag 13'!$M$48</f>
        <v/>
      </c>
      <c r="R98" s="86" t="e">
        <f t="shared" si="36"/>
        <v>#VALUE!</v>
      </c>
      <c r="S98" s="107" t="e">
        <f t="shared" si="37"/>
        <v>#VALUE!</v>
      </c>
      <c r="T98" s="107" t="e">
        <f t="shared" si="38"/>
        <v>#VALUE!</v>
      </c>
      <c r="V98" s="149"/>
      <c r="W98" s="149"/>
      <c r="X98" s="85" t="str">
        <f>'Tag 14'!$M$48</f>
        <v/>
      </c>
      <c r="Y98" s="86" t="e">
        <f t="shared" si="39"/>
        <v>#VALUE!</v>
      </c>
      <c r="Z98" s="107" t="e">
        <f t="shared" si="40"/>
        <v>#VALUE!</v>
      </c>
      <c r="AA98" s="107" t="e">
        <f t="shared" si="41"/>
        <v>#VALUE!</v>
      </c>
    </row>
    <row r="99" spans="1:27" x14ac:dyDescent="0.25">
      <c r="A99" s="149"/>
      <c r="B99" s="149"/>
      <c r="C99" s="85" t="str">
        <f>'Tag 11'!$M$49</f>
        <v/>
      </c>
      <c r="D99" s="86" t="e">
        <f t="shared" si="30"/>
        <v>#VALUE!</v>
      </c>
      <c r="E99" s="107" t="e">
        <f t="shared" si="31"/>
        <v>#VALUE!</v>
      </c>
      <c r="F99" s="107" t="e">
        <f t="shared" si="32"/>
        <v>#VALUE!</v>
      </c>
      <c r="H99" s="149"/>
      <c r="I99" s="149"/>
      <c r="J99" s="85" t="str">
        <f>'Tag 12'!$M$49</f>
        <v/>
      </c>
      <c r="K99" s="86" t="e">
        <f t="shared" si="33"/>
        <v>#VALUE!</v>
      </c>
      <c r="L99" s="107" t="e">
        <f t="shared" si="34"/>
        <v>#VALUE!</v>
      </c>
      <c r="M99" s="107" t="e">
        <f t="shared" si="35"/>
        <v>#VALUE!</v>
      </c>
      <c r="O99" s="149"/>
      <c r="P99" s="149"/>
      <c r="Q99" s="85" t="str">
        <f>'Tag 13'!$M$49</f>
        <v/>
      </c>
      <c r="R99" s="86" t="e">
        <f t="shared" si="36"/>
        <v>#VALUE!</v>
      </c>
      <c r="S99" s="107" t="e">
        <f t="shared" si="37"/>
        <v>#VALUE!</v>
      </c>
      <c r="T99" s="107" t="e">
        <f t="shared" si="38"/>
        <v>#VALUE!</v>
      </c>
      <c r="V99" s="149"/>
      <c r="W99" s="149"/>
      <c r="X99" s="85" t="str">
        <f>'Tag 14'!$M$49</f>
        <v/>
      </c>
      <c r="Y99" s="86" t="e">
        <f t="shared" si="39"/>
        <v>#VALUE!</v>
      </c>
      <c r="Z99" s="107" t="e">
        <f t="shared" si="40"/>
        <v>#VALUE!</v>
      </c>
      <c r="AA99" s="107" t="e">
        <f t="shared" si="41"/>
        <v>#VALUE!</v>
      </c>
    </row>
    <row r="100" spans="1:27" x14ac:dyDescent="0.25">
      <c r="A100" s="149"/>
      <c r="B100" s="149"/>
      <c r="C100" s="85" t="str">
        <f>'Tag 11'!$M$50</f>
        <v/>
      </c>
      <c r="D100" s="86" t="e">
        <f t="shared" si="30"/>
        <v>#VALUE!</v>
      </c>
      <c r="E100" s="107" t="e">
        <f t="shared" si="31"/>
        <v>#VALUE!</v>
      </c>
      <c r="F100" s="107" t="e">
        <f t="shared" si="32"/>
        <v>#VALUE!</v>
      </c>
      <c r="H100" s="149"/>
      <c r="I100" s="149"/>
      <c r="J100" s="85" t="str">
        <f>'Tag 12'!$M$50</f>
        <v/>
      </c>
      <c r="K100" s="86" t="e">
        <f t="shared" si="33"/>
        <v>#VALUE!</v>
      </c>
      <c r="L100" s="107" t="e">
        <f t="shared" si="34"/>
        <v>#VALUE!</v>
      </c>
      <c r="M100" s="107" t="e">
        <f t="shared" si="35"/>
        <v>#VALUE!</v>
      </c>
      <c r="O100" s="149"/>
      <c r="P100" s="149"/>
      <c r="Q100" s="85" t="str">
        <f>'Tag 13'!$M$50</f>
        <v/>
      </c>
      <c r="R100" s="86" t="e">
        <f t="shared" si="36"/>
        <v>#VALUE!</v>
      </c>
      <c r="S100" s="107" t="e">
        <f t="shared" si="37"/>
        <v>#VALUE!</v>
      </c>
      <c r="T100" s="107" t="e">
        <f t="shared" si="38"/>
        <v>#VALUE!</v>
      </c>
      <c r="V100" s="149"/>
      <c r="W100" s="149"/>
      <c r="X100" s="85" t="str">
        <f>'Tag 14'!$M$50</f>
        <v/>
      </c>
      <c r="Y100" s="86" t="e">
        <f t="shared" si="39"/>
        <v>#VALUE!</v>
      </c>
      <c r="Z100" s="107" t="e">
        <f t="shared" si="40"/>
        <v>#VALUE!</v>
      </c>
      <c r="AA100" s="107" t="e">
        <f t="shared" si="41"/>
        <v>#VALUE!</v>
      </c>
    </row>
    <row r="101" spans="1:27" x14ac:dyDescent="0.25">
      <c r="A101" s="149" t="s">
        <v>65</v>
      </c>
      <c r="B101" s="149"/>
      <c r="C101" s="85" t="str">
        <f>'Tag 11'!$M$56</f>
        <v/>
      </c>
      <c r="D101" s="86" t="e">
        <f t="shared" si="30"/>
        <v>#VALUE!</v>
      </c>
      <c r="E101" s="107" t="e">
        <f t="shared" si="31"/>
        <v>#VALUE!</v>
      </c>
      <c r="F101" s="107" t="e">
        <f t="shared" si="32"/>
        <v>#VALUE!</v>
      </c>
      <c r="H101" s="149" t="s">
        <v>65</v>
      </c>
      <c r="I101" s="149"/>
      <c r="J101" s="85" t="str">
        <f>'Tag 12'!$M$56</f>
        <v/>
      </c>
      <c r="K101" s="86" t="e">
        <f t="shared" si="33"/>
        <v>#VALUE!</v>
      </c>
      <c r="L101" s="107" t="e">
        <f t="shared" si="34"/>
        <v>#VALUE!</v>
      </c>
      <c r="M101" s="107" t="e">
        <f t="shared" si="35"/>
        <v>#VALUE!</v>
      </c>
      <c r="O101" s="149" t="s">
        <v>65</v>
      </c>
      <c r="P101" s="149"/>
      <c r="Q101" s="85" t="str">
        <f>'Tag 13'!$M$56</f>
        <v/>
      </c>
      <c r="R101" s="86" t="e">
        <f t="shared" si="36"/>
        <v>#VALUE!</v>
      </c>
      <c r="S101" s="107" t="e">
        <f t="shared" si="37"/>
        <v>#VALUE!</v>
      </c>
      <c r="T101" s="107" t="e">
        <f t="shared" si="38"/>
        <v>#VALUE!</v>
      </c>
      <c r="V101" s="149" t="s">
        <v>65</v>
      </c>
      <c r="W101" s="149"/>
      <c r="X101" s="85" t="str">
        <f>'Tag 14'!$M$56</f>
        <v/>
      </c>
      <c r="Y101" s="86" t="e">
        <f t="shared" si="39"/>
        <v>#VALUE!</v>
      </c>
      <c r="Z101" s="107" t="e">
        <f t="shared" si="40"/>
        <v>#VALUE!</v>
      </c>
      <c r="AA101" s="107" t="e">
        <f t="shared" si="41"/>
        <v>#VALUE!</v>
      </c>
    </row>
    <row r="102" spans="1:27" x14ac:dyDescent="0.25">
      <c r="A102" s="149"/>
      <c r="B102" s="149"/>
      <c r="C102" s="85" t="str">
        <f>'Tag 11'!$M$57</f>
        <v/>
      </c>
      <c r="D102" s="86" t="e">
        <f t="shared" si="30"/>
        <v>#VALUE!</v>
      </c>
      <c r="E102" s="107" t="e">
        <f t="shared" si="31"/>
        <v>#VALUE!</v>
      </c>
      <c r="F102" s="107" t="e">
        <f t="shared" si="32"/>
        <v>#VALUE!</v>
      </c>
      <c r="H102" s="149"/>
      <c r="I102" s="149"/>
      <c r="J102" s="85" t="str">
        <f>'Tag 12'!$M$57</f>
        <v/>
      </c>
      <c r="K102" s="86" t="e">
        <f t="shared" si="33"/>
        <v>#VALUE!</v>
      </c>
      <c r="L102" s="107" t="e">
        <f t="shared" si="34"/>
        <v>#VALUE!</v>
      </c>
      <c r="M102" s="107" t="e">
        <f t="shared" si="35"/>
        <v>#VALUE!</v>
      </c>
      <c r="O102" s="149"/>
      <c r="P102" s="149"/>
      <c r="Q102" s="85" t="str">
        <f>'Tag 13'!$M$57</f>
        <v/>
      </c>
      <c r="R102" s="86" t="e">
        <f t="shared" si="36"/>
        <v>#VALUE!</v>
      </c>
      <c r="S102" s="107" t="e">
        <f t="shared" si="37"/>
        <v>#VALUE!</v>
      </c>
      <c r="T102" s="107" t="e">
        <f t="shared" si="38"/>
        <v>#VALUE!</v>
      </c>
      <c r="V102" s="149"/>
      <c r="W102" s="149"/>
      <c r="X102" s="85" t="str">
        <f>'Tag 14'!$M$57</f>
        <v/>
      </c>
      <c r="Y102" s="86" t="e">
        <f t="shared" si="39"/>
        <v>#VALUE!</v>
      </c>
      <c r="Z102" s="107" t="e">
        <f t="shared" si="40"/>
        <v>#VALUE!</v>
      </c>
      <c r="AA102" s="107" t="e">
        <f t="shared" si="41"/>
        <v>#VALUE!</v>
      </c>
    </row>
    <row r="103" spans="1:27" x14ac:dyDescent="0.25">
      <c r="A103" s="149"/>
      <c r="B103" s="149"/>
      <c r="C103" s="85" t="str">
        <f>'Tag 11'!$M$58</f>
        <v/>
      </c>
      <c r="D103" s="86" t="e">
        <f t="shared" si="30"/>
        <v>#VALUE!</v>
      </c>
      <c r="E103" s="107" t="e">
        <f t="shared" si="31"/>
        <v>#VALUE!</v>
      </c>
      <c r="F103" s="107" t="e">
        <f t="shared" si="32"/>
        <v>#VALUE!</v>
      </c>
      <c r="H103" s="149"/>
      <c r="I103" s="149"/>
      <c r="J103" s="85" t="str">
        <f>'Tag 12'!$M$58</f>
        <v/>
      </c>
      <c r="K103" s="86" t="e">
        <f t="shared" si="33"/>
        <v>#VALUE!</v>
      </c>
      <c r="L103" s="107" t="e">
        <f t="shared" si="34"/>
        <v>#VALUE!</v>
      </c>
      <c r="M103" s="107" t="e">
        <f t="shared" si="35"/>
        <v>#VALUE!</v>
      </c>
      <c r="O103" s="149"/>
      <c r="P103" s="149"/>
      <c r="Q103" s="85" t="str">
        <f>'Tag 13'!$M$58</f>
        <v/>
      </c>
      <c r="R103" s="86" t="e">
        <f t="shared" si="36"/>
        <v>#VALUE!</v>
      </c>
      <c r="S103" s="107" t="e">
        <f t="shared" si="37"/>
        <v>#VALUE!</v>
      </c>
      <c r="T103" s="107" t="e">
        <f t="shared" si="38"/>
        <v>#VALUE!</v>
      </c>
      <c r="V103" s="149"/>
      <c r="W103" s="149"/>
      <c r="X103" s="85" t="str">
        <f>'Tag 14'!$M$58</f>
        <v/>
      </c>
      <c r="Y103" s="86" t="e">
        <f t="shared" si="39"/>
        <v>#VALUE!</v>
      </c>
      <c r="Z103" s="107" t="e">
        <f t="shared" si="40"/>
        <v>#VALUE!</v>
      </c>
      <c r="AA103" s="107" t="e">
        <f t="shared" si="41"/>
        <v>#VALUE!</v>
      </c>
    </row>
    <row r="104" spans="1:27" x14ac:dyDescent="0.25">
      <c r="A104" s="149"/>
      <c r="B104" s="149"/>
      <c r="C104" s="85" t="str">
        <f>'Tag 11'!$M$59</f>
        <v/>
      </c>
      <c r="D104" s="86" t="e">
        <f t="shared" si="30"/>
        <v>#VALUE!</v>
      </c>
      <c r="E104" s="107" t="e">
        <f t="shared" si="31"/>
        <v>#VALUE!</v>
      </c>
      <c r="F104" s="107" t="e">
        <f t="shared" si="32"/>
        <v>#VALUE!</v>
      </c>
      <c r="H104" s="149"/>
      <c r="I104" s="149"/>
      <c r="J104" s="85" t="str">
        <f>'Tag 12'!$M$59</f>
        <v/>
      </c>
      <c r="K104" s="86" t="e">
        <f t="shared" si="33"/>
        <v>#VALUE!</v>
      </c>
      <c r="L104" s="107" t="e">
        <f t="shared" si="34"/>
        <v>#VALUE!</v>
      </c>
      <c r="M104" s="107" t="e">
        <f t="shared" si="35"/>
        <v>#VALUE!</v>
      </c>
      <c r="O104" s="149"/>
      <c r="P104" s="149"/>
      <c r="Q104" s="85" t="str">
        <f>'Tag 13'!$M$59</f>
        <v/>
      </c>
      <c r="R104" s="86" t="e">
        <f t="shared" si="36"/>
        <v>#VALUE!</v>
      </c>
      <c r="S104" s="107" t="e">
        <f t="shared" si="37"/>
        <v>#VALUE!</v>
      </c>
      <c r="T104" s="107" t="e">
        <f t="shared" si="38"/>
        <v>#VALUE!</v>
      </c>
      <c r="V104" s="149"/>
      <c r="W104" s="149"/>
      <c r="X104" s="85" t="str">
        <f>'Tag 14'!$M$59</f>
        <v/>
      </c>
      <c r="Y104" s="86" t="e">
        <f t="shared" si="39"/>
        <v>#VALUE!</v>
      </c>
      <c r="Z104" s="107" t="e">
        <f t="shared" si="40"/>
        <v>#VALUE!</v>
      </c>
      <c r="AA104" s="107" t="e">
        <f t="shared" si="41"/>
        <v>#VALUE!</v>
      </c>
    </row>
    <row r="105" spans="1:27" x14ac:dyDescent="0.25">
      <c r="A105" s="149" t="s">
        <v>66</v>
      </c>
      <c r="B105" s="149"/>
      <c r="C105" s="85" t="str">
        <f>'Tag 11'!$M$65</f>
        <v/>
      </c>
      <c r="D105" s="86" t="e">
        <f t="shared" si="30"/>
        <v>#VALUE!</v>
      </c>
      <c r="E105" s="107" t="e">
        <f t="shared" si="31"/>
        <v>#VALUE!</v>
      </c>
      <c r="F105" s="107" t="e">
        <f t="shared" si="32"/>
        <v>#VALUE!</v>
      </c>
      <c r="H105" s="149" t="s">
        <v>66</v>
      </c>
      <c r="I105" s="149"/>
      <c r="J105" s="85" t="str">
        <f>'Tag 12'!$M$65</f>
        <v/>
      </c>
      <c r="K105" s="86" t="e">
        <f t="shared" si="33"/>
        <v>#VALUE!</v>
      </c>
      <c r="L105" s="107" t="e">
        <f t="shared" si="34"/>
        <v>#VALUE!</v>
      </c>
      <c r="M105" s="107" t="e">
        <f t="shared" si="35"/>
        <v>#VALUE!</v>
      </c>
      <c r="O105" s="149" t="s">
        <v>66</v>
      </c>
      <c r="P105" s="149"/>
      <c r="Q105" s="85" t="str">
        <f>'Tag 13'!$M$65</f>
        <v/>
      </c>
      <c r="R105" s="86" t="e">
        <f t="shared" si="36"/>
        <v>#VALUE!</v>
      </c>
      <c r="S105" s="107" t="e">
        <f t="shared" si="37"/>
        <v>#VALUE!</v>
      </c>
      <c r="T105" s="107" t="e">
        <f t="shared" si="38"/>
        <v>#VALUE!</v>
      </c>
      <c r="V105" s="149" t="s">
        <v>66</v>
      </c>
      <c r="W105" s="149"/>
      <c r="X105" s="85" t="str">
        <f>'Tag 14'!$M$65</f>
        <v/>
      </c>
      <c r="Y105" s="86" t="e">
        <f t="shared" si="39"/>
        <v>#VALUE!</v>
      </c>
      <c r="Z105" s="107" t="e">
        <f t="shared" si="40"/>
        <v>#VALUE!</v>
      </c>
      <c r="AA105" s="107" t="e">
        <f t="shared" si="41"/>
        <v>#VALUE!</v>
      </c>
    </row>
    <row r="106" spans="1:27" x14ac:dyDescent="0.25">
      <c r="A106" s="149"/>
      <c r="B106" s="149"/>
      <c r="C106" s="85" t="str">
        <f>'Tag 11'!$M$66</f>
        <v/>
      </c>
      <c r="D106" s="86" t="e">
        <f t="shared" si="30"/>
        <v>#VALUE!</v>
      </c>
      <c r="E106" s="107" t="e">
        <f t="shared" si="31"/>
        <v>#VALUE!</v>
      </c>
      <c r="F106" s="107" t="e">
        <f t="shared" si="32"/>
        <v>#VALUE!</v>
      </c>
      <c r="H106" s="149"/>
      <c r="I106" s="149"/>
      <c r="J106" s="85" t="str">
        <f>'Tag 12'!$M$66</f>
        <v/>
      </c>
      <c r="K106" s="86" t="e">
        <f t="shared" si="33"/>
        <v>#VALUE!</v>
      </c>
      <c r="L106" s="107" t="e">
        <f t="shared" si="34"/>
        <v>#VALUE!</v>
      </c>
      <c r="M106" s="107" t="e">
        <f t="shared" si="35"/>
        <v>#VALUE!</v>
      </c>
      <c r="O106" s="149"/>
      <c r="P106" s="149"/>
      <c r="Q106" s="85" t="str">
        <f>'Tag 13'!$M$66</f>
        <v/>
      </c>
      <c r="R106" s="86" t="e">
        <f t="shared" si="36"/>
        <v>#VALUE!</v>
      </c>
      <c r="S106" s="107" t="e">
        <f t="shared" si="37"/>
        <v>#VALUE!</v>
      </c>
      <c r="T106" s="107" t="e">
        <f t="shared" si="38"/>
        <v>#VALUE!</v>
      </c>
      <c r="V106" s="149"/>
      <c r="W106" s="149"/>
      <c r="X106" s="85" t="str">
        <f>'Tag 14'!$M$66</f>
        <v/>
      </c>
      <c r="Y106" s="86" t="e">
        <f t="shared" si="39"/>
        <v>#VALUE!</v>
      </c>
      <c r="Z106" s="107" t="e">
        <f t="shared" si="40"/>
        <v>#VALUE!</v>
      </c>
      <c r="AA106" s="107" t="e">
        <f t="shared" si="41"/>
        <v>#VALUE!</v>
      </c>
    </row>
    <row r="107" spans="1:27" x14ac:dyDescent="0.25">
      <c r="A107" s="149"/>
      <c r="B107" s="149"/>
      <c r="C107" s="85" t="str">
        <f>'Tag 11'!$M$67</f>
        <v/>
      </c>
      <c r="D107" s="86" t="e">
        <f t="shared" si="30"/>
        <v>#VALUE!</v>
      </c>
      <c r="E107" s="107" t="e">
        <f t="shared" si="31"/>
        <v>#VALUE!</v>
      </c>
      <c r="F107" s="107" t="e">
        <f t="shared" si="32"/>
        <v>#VALUE!</v>
      </c>
      <c r="H107" s="149"/>
      <c r="I107" s="149"/>
      <c r="J107" s="85" t="str">
        <f>'Tag 12'!$M$67</f>
        <v/>
      </c>
      <c r="K107" s="86" t="e">
        <f t="shared" si="33"/>
        <v>#VALUE!</v>
      </c>
      <c r="L107" s="107" t="e">
        <f t="shared" si="34"/>
        <v>#VALUE!</v>
      </c>
      <c r="M107" s="107" t="e">
        <f t="shared" si="35"/>
        <v>#VALUE!</v>
      </c>
      <c r="O107" s="149"/>
      <c r="P107" s="149"/>
      <c r="Q107" s="85" t="str">
        <f>'Tag 13'!$M$67</f>
        <v/>
      </c>
      <c r="R107" s="86" t="e">
        <f t="shared" si="36"/>
        <v>#VALUE!</v>
      </c>
      <c r="S107" s="107" t="e">
        <f t="shared" si="37"/>
        <v>#VALUE!</v>
      </c>
      <c r="T107" s="107" t="e">
        <f t="shared" si="38"/>
        <v>#VALUE!</v>
      </c>
      <c r="V107" s="149"/>
      <c r="W107" s="149"/>
      <c r="X107" s="85" t="str">
        <f>'Tag 14'!$M$67</f>
        <v/>
      </c>
      <c r="Y107" s="86" t="e">
        <f t="shared" si="39"/>
        <v>#VALUE!</v>
      </c>
      <c r="Z107" s="107" t="e">
        <f t="shared" si="40"/>
        <v>#VALUE!</v>
      </c>
      <c r="AA107" s="107" t="e">
        <f t="shared" si="41"/>
        <v>#VALUE!</v>
      </c>
    </row>
    <row r="108" spans="1:27" x14ac:dyDescent="0.25">
      <c r="A108" s="149"/>
      <c r="B108" s="149"/>
      <c r="C108" s="85" t="str">
        <f>'Tag 11'!$M$68</f>
        <v/>
      </c>
      <c r="D108" s="86" t="e">
        <f t="shared" si="30"/>
        <v>#VALUE!</v>
      </c>
      <c r="E108" s="107" t="e">
        <f t="shared" si="31"/>
        <v>#VALUE!</v>
      </c>
      <c r="F108" s="107" t="e">
        <f t="shared" si="32"/>
        <v>#VALUE!</v>
      </c>
      <c r="H108" s="149"/>
      <c r="I108" s="149"/>
      <c r="J108" s="85" t="str">
        <f>'Tag 12'!$M$68</f>
        <v/>
      </c>
      <c r="K108" s="86" t="e">
        <f t="shared" si="33"/>
        <v>#VALUE!</v>
      </c>
      <c r="L108" s="107" t="e">
        <f t="shared" si="34"/>
        <v>#VALUE!</v>
      </c>
      <c r="M108" s="107" t="e">
        <f t="shared" si="35"/>
        <v>#VALUE!</v>
      </c>
      <c r="O108" s="149"/>
      <c r="P108" s="149"/>
      <c r="Q108" s="85" t="str">
        <f>'Tag 13'!$M$68</f>
        <v/>
      </c>
      <c r="R108" s="86" t="e">
        <f t="shared" si="36"/>
        <v>#VALUE!</v>
      </c>
      <c r="S108" s="107" t="e">
        <f t="shared" si="37"/>
        <v>#VALUE!</v>
      </c>
      <c r="T108" s="107" t="e">
        <f t="shared" si="38"/>
        <v>#VALUE!</v>
      </c>
      <c r="V108" s="149"/>
      <c r="W108" s="149"/>
      <c r="X108" s="85" t="str">
        <f>'Tag 14'!$M$68</f>
        <v/>
      </c>
      <c r="Y108" s="86" t="e">
        <f t="shared" si="39"/>
        <v>#VALUE!</v>
      </c>
      <c r="Z108" s="107" t="e">
        <f t="shared" si="40"/>
        <v>#VALUE!</v>
      </c>
      <c r="AA108" s="107" t="e">
        <f t="shared" si="41"/>
        <v>#VALUE!</v>
      </c>
    </row>
  </sheetData>
  <mergeCells count="126">
    <mergeCell ref="H5:M5"/>
    <mergeCell ref="H7:I10"/>
    <mergeCell ref="H11:I14"/>
    <mergeCell ref="H15:I18"/>
    <mergeCell ref="H19:I22"/>
    <mergeCell ref="A23:B26"/>
    <mergeCell ref="A27:B30"/>
    <mergeCell ref="A31:B34"/>
    <mergeCell ref="A35:B38"/>
    <mergeCell ref="A5:F5"/>
    <mergeCell ref="A7:B10"/>
    <mergeCell ref="A11:B14"/>
    <mergeCell ref="A15:B18"/>
    <mergeCell ref="A19:B22"/>
    <mergeCell ref="V23:W26"/>
    <mergeCell ref="V27:W30"/>
    <mergeCell ref="V31:W34"/>
    <mergeCell ref="V35:W38"/>
    <mergeCell ref="A40:F40"/>
    <mergeCell ref="O40:T40"/>
    <mergeCell ref="V5:AA5"/>
    <mergeCell ref="V7:W10"/>
    <mergeCell ref="V11:W14"/>
    <mergeCell ref="V15:W18"/>
    <mergeCell ref="V19:W22"/>
    <mergeCell ref="H23:I26"/>
    <mergeCell ref="H27:I30"/>
    <mergeCell ref="H31:I34"/>
    <mergeCell ref="H35:I38"/>
    <mergeCell ref="O5:T5"/>
    <mergeCell ref="O7:P10"/>
    <mergeCell ref="O11:P14"/>
    <mergeCell ref="O15:P18"/>
    <mergeCell ref="O19:P22"/>
    <mergeCell ref="O23:P26"/>
    <mergeCell ref="O27:P30"/>
    <mergeCell ref="O31:P34"/>
    <mergeCell ref="O35:P38"/>
    <mergeCell ref="A62:B65"/>
    <mergeCell ref="A66:B69"/>
    <mergeCell ref="A70:B73"/>
    <mergeCell ref="H40:M40"/>
    <mergeCell ref="H42:I45"/>
    <mergeCell ref="H46:I49"/>
    <mergeCell ref="H50:I53"/>
    <mergeCell ref="H54:I57"/>
    <mergeCell ref="H58:I61"/>
    <mergeCell ref="H62:I65"/>
    <mergeCell ref="H66:I69"/>
    <mergeCell ref="H70:I73"/>
    <mergeCell ref="A42:B45"/>
    <mergeCell ref="A46:B49"/>
    <mergeCell ref="A50:B53"/>
    <mergeCell ref="A54:B57"/>
    <mergeCell ref="A58:B61"/>
    <mergeCell ref="O62:P65"/>
    <mergeCell ref="O66:P69"/>
    <mergeCell ref="O70:P73"/>
    <mergeCell ref="V40:AA40"/>
    <mergeCell ref="V42:W45"/>
    <mergeCell ref="V46:W49"/>
    <mergeCell ref="V50:W53"/>
    <mergeCell ref="V54:W57"/>
    <mergeCell ref="V58:W61"/>
    <mergeCell ref="V62:W65"/>
    <mergeCell ref="V66:W69"/>
    <mergeCell ref="V70:W73"/>
    <mergeCell ref="O42:P45"/>
    <mergeCell ref="O46:P49"/>
    <mergeCell ref="O50:P53"/>
    <mergeCell ref="O54:P57"/>
    <mergeCell ref="O58:P61"/>
    <mergeCell ref="AC66:AD69"/>
    <mergeCell ref="AC70:AD73"/>
    <mergeCell ref="A75:F75"/>
    <mergeCell ref="A77:B80"/>
    <mergeCell ref="A81:B84"/>
    <mergeCell ref="O75:T75"/>
    <mergeCell ref="O77:P80"/>
    <mergeCell ref="O81:P84"/>
    <mergeCell ref="AC5:AH5"/>
    <mergeCell ref="AC7:AD10"/>
    <mergeCell ref="AC11:AD14"/>
    <mergeCell ref="AC15:AD18"/>
    <mergeCell ref="AC19:AD22"/>
    <mergeCell ref="AC23:AD26"/>
    <mergeCell ref="AC27:AD30"/>
    <mergeCell ref="AC31:AD34"/>
    <mergeCell ref="AC35:AD38"/>
    <mergeCell ref="AC40:AH40"/>
    <mergeCell ref="AC42:AD45"/>
    <mergeCell ref="AC46:AD49"/>
    <mergeCell ref="AC50:AD53"/>
    <mergeCell ref="AC54:AD57"/>
    <mergeCell ref="AC58:AD61"/>
    <mergeCell ref="AC62:AD65"/>
    <mergeCell ref="A105:B108"/>
    <mergeCell ref="H75:M75"/>
    <mergeCell ref="H77:I80"/>
    <mergeCell ref="H81:I84"/>
    <mergeCell ref="H85:I88"/>
    <mergeCell ref="H89:I92"/>
    <mergeCell ref="H93:I96"/>
    <mergeCell ref="H97:I100"/>
    <mergeCell ref="H101:I104"/>
    <mergeCell ref="H105:I108"/>
    <mergeCell ref="A85:B88"/>
    <mergeCell ref="A89:B92"/>
    <mergeCell ref="A93:B96"/>
    <mergeCell ref="A97:B100"/>
    <mergeCell ref="A101:B104"/>
    <mergeCell ref="O105:P108"/>
    <mergeCell ref="V75:AA75"/>
    <mergeCell ref="V77:W80"/>
    <mergeCell ref="V81:W84"/>
    <mergeCell ref="V85:W88"/>
    <mergeCell ref="V89:W92"/>
    <mergeCell ref="V93:W96"/>
    <mergeCell ref="V97:W100"/>
    <mergeCell ref="V101:W104"/>
    <mergeCell ref="V105:W108"/>
    <mergeCell ref="O85:P88"/>
    <mergeCell ref="O89:P92"/>
    <mergeCell ref="O93:P96"/>
    <mergeCell ref="O97:P100"/>
    <mergeCell ref="O101:P10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zoomScaleNormal="100" workbookViewId="0">
      <selection activeCell="H111" sqref="H111"/>
    </sheetView>
  </sheetViews>
  <sheetFormatPr baseColWidth="10" defaultRowHeight="15" x14ac:dyDescent="0.25"/>
  <cols>
    <col min="1" max="1" width="8.7109375" style="27" customWidth="1"/>
    <col min="2" max="3" width="14.7109375" style="27" customWidth="1"/>
    <col min="4" max="4" width="12.7109375" style="27" customWidth="1"/>
    <col min="5" max="5" width="20.7109375" style="27" customWidth="1"/>
    <col min="6" max="6" width="14.42578125" style="27" customWidth="1"/>
    <col min="7" max="16384" width="11.42578125" style="27"/>
  </cols>
  <sheetData>
    <row r="1" spans="1:6" ht="30" customHeight="1" x14ac:dyDescent="0.25">
      <c r="A1" s="154" t="s">
        <v>104</v>
      </c>
      <c r="B1" s="154"/>
      <c r="C1" s="154"/>
      <c r="D1" s="154"/>
      <c r="E1" s="154"/>
      <c r="F1" s="154"/>
    </row>
    <row r="2" spans="1:6" ht="20.100000000000001" customHeight="1" x14ac:dyDescent="0.25"/>
    <row r="3" spans="1:6" ht="20.100000000000001" customHeight="1" x14ac:dyDescent="0.25">
      <c r="A3" s="120" t="s">
        <v>97</v>
      </c>
      <c r="B3" s="155" t="s">
        <v>95</v>
      </c>
      <c r="C3" s="155"/>
      <c r="D3" s="120" t="s">
        <v>105</v>
      </c>
      <c r="E3" s="120" t="s">
        <v>106</v>
      </c>
      <c r="F3" s="120" t="s">
        <v>74</v>
      </c>
    </row>
    <row r="4" spans="1:6" ht="18" customHeight="1" x14ac:dyDescent="0.25">
      <c r="A4" s="151">
        <f>IF(B4="","",1)</f>
        <v>1</v>
      </c>
      <c r="B4" s="151" t="str">
        <f>'Sortierung Rangliste'!J12</f>
        <v>BVR 2</v>
      </c>
      <c r="C4" s="151"/>
      <c r="D4" s="151">
        <f>'Sortierung Rangliste'!O12</f>
        <v>2645</v>
      </c>
      <c r="E4" s="151">
        <f>'Sortierung Rangliste'!N12</f>
        <v>12</v>
      </c>
      <c r="F4" s="153">
        <f>'Sortierung Rangliste'!P12</f>
        <v>220.41666666666666</v>
      </c>
    </row>
    <row r="5" spans="1:6" ht="14.1" customHeight="1" x14ac:dyDescent="0.25">
      <c r="A5" s="151"/>
      <c r="B5" s="121" t="str">
        <f>'Sortierung Rangliste'!U12</f>
        <v>Sieber</v>
      </c>
      <c r="C5" s="121" t="str">
        <f>'Sortierung Rangliste'!V12</f>
        <v>Heini</v>
      </c>
      <c r="D5" s="151"/>
      <c r="E5" s="151"/>
      <c r="F5" s="153"/>
    </row>
    <row r="6" spans="1:6" ht="14.1" customHeight="1" x14ac:dyDescent="0.25">
      <c r="A6" s="151"/>
      <c r="B6" s="121" t="str">
        <f>'Sortierung Rangliste'!W12</f>
        <v>Kalkman</v>
      </c>
      <c r="C6" s="121" t="str">
        <f>'Sortierung Rangliste'!X12</f>
        <v>Iris</v>
      </c>
      <c r="D6" s="151"/>
      <c r="E6" s="151"/>
      <c r="F6" s="153"/>
    </row>
    <row r="7" spans="1:6" ht="14.1" customHeight="1" x14ac:dyDescent="0.25">
      <c r="A7" s="152"/>
      <c r="B7" s="121" t="str">
        <f>'Sortierung Rangliste'!Y12</f>
        <v>Kalkman</v>
      </c>
      <c r="C7" s="121" t="str">
        <f>'Sortierung Rangliste'!Z12</f>
        <v>Jarden</v>
      </c>
      <c r="D7" s="152"/>
      <c r="E7" s="152"/>
      <c r="F7" s="152"/>
    </row>
    <row r="8" spans="1:6" ht="14.1" customHeight="1" x14ac:dyDescent="0.25">
      <c r="A8" s="152"/>
      <c r="B8" s="121" t="str">
        <f>'Sortierung Rangliste'!AA12</f>
        <v>Torsello</v>
      </c>
      <c r="C8" s="121" t="str">
        <f>'Sortierung Rangliste'!AB12</f>
        <v>Marco</v>
      </c>
      <c r="D8" s="152"/>
      <c r="E8" s="152"/>
      <c r="F8" s="152"/>
    </row>
    <row r="9" spans="1:6" ht="9.9499999999999993" customHeight="1" x14ac:dyDescent="0.25">
      <c r="B9" s="122"/>
      <c r="C9" s="122"/>
    </row>
    <row r="10" spans="1:6" ht="18" customHeight="1" x14ac:dyDescent="0.25">
      <c r="A10" s="151">
        <f>IF(B10="","",2)</f>
        <v>2</v>
      </c>
      <c r="B10" s="151" t="str">
        <f>'Sortierung Rangliste'!J13</f>
        <v>BVR 1</v>
      </c>
      <c r="C10" s="151" t="str">
        <f>'Sortierung Rangliste'!J13</f>
        <v>BVR 1</v>
      </c>
      <c r="D10" s="151">
        <f>'Sortierung Rangliste'!O13</f>
        <v>2587</v>
      </c>
      <c r="E10" s="151">
        <f>'Sortierung Rangliste'!N13</f>
        <v>12</v>
      </c>
      <c r="F10" s="153">
        <f>'Sortierung Rangliste'!P13</f>
        <v>215.58333333333334</v>
      </c>
    </row>
    <row r="11" spans="1:6" ht="14.1" customHeight="1" x14ac:dyDescent="0.25">
      <c r="A11" s="151"/>
      <c r="B11" s="121" t="str">
        <f>'Sortierung Rangliste'!U13</f>
        <v>Fehr</v>
      </c>
      <c r="C11" s="121" t="str">
        <f>'Sortierung Rangliste'!V13</f>
        <v>Patrick</v>
      </c>
      <c r="D11" s="151"/>
      <c r="E11" s="151"/>
      <c r="F11" s="153"/>
    </row>
    <row r="12" spans="1:6" ht="14.1" customHeight="1" x14ac:dyDescent="0.25">
      <c r="A12" s="151"/>
      <c r="B12" s="121" t="str">
        <f>'Sortierung Rangliste'!W13</f>
        <v>Bacchi</v>
      </c>
      <c r="C12" s="121" t="str">
        <f>'Sortierung Rangliste'!X13</f>
        <v>Pascal</v>
      </c>
      <c r="D12" s="151"/>
      <c r="E12" s="151"/>
      <c r="F12" s="153"/>
    </row>
    <row r="13" spans="1:6" ht="14.1" customHeight="1" x14ac:dyDescent="0.25">
      <c r="A13" s="152"/>
      <c r="B13" s="121" t="str">
        <f>'Sortierung Rangliste'!Y13</f>
        <v>Simeaner</v>
      </c>
      <c r="C13" s="121" t="str">
        <f>'Sortierung Rangliste'!Z13</f>
        <v>Andreas</v>
      </c>
      <c r="D13" s="152"/>
      <c r="E13" s="152"/>
      <c r="F13" s="152"/>
    </row>
    <row r="14" spans="1:6" ht="14.1" customHeight="1" x14ac:dyDescent="0.25">
      <c r="A14" s="152"/>
      <c r="B14" s="121" t="str">
        <f>'Sortierung Rangliste'!AA13</f>
        <v/>
      </c>
      <c r="C14" s="121" t="str">
        <f>'Sortierung Rangliste'!AB13</f>
        <v/>
      </c>
      <c r="D14" s="152"/>
      <c r="E14" s="152"/>
      <c r="F14" s="152"/>
    </row>
    <row r="15" spans="1:6" ht="9.9499999999999993" customHeight="1" x14ac:dyDescent="0.25">
      <c r="B15" s="122"/>
      <c r="C15" s="122"/>
    </row>
    <row r="16" spans="1:6" ht="18" customHeight="1" x14ac:dyDescent="0.25">
      <c r="A16" s="151">
        <f>IF(B16="","",3)</f>
        <v>3</v>
      </c>
      <c r="B16" s="151" t="str">
        <f>'Sortierung Rangliste'!J14</f>
        <v>Flying Pins</v>
      </c>
      <c r="C16" s="151"/>
      <c r="D16" s="151">
        <f>'Sortierung Rangliste'!O14</f>
        <v>2535</v>
      </c>
      <c r="E16" s="151">
        <f>'Sortierung Rangliste'!N14</f>
        <v>12</v>
      </c>
      <c r="F16" s="153">
        <f>'Sortierung Rangliste'!P14</f>
        <v>211.25</v>
      </c>
    </row>
    <row r="17" spans="1:6" ht="14.1" customHeight="1" x14ac:dyDescent="0.25">
      <c r="A17" s="151"/>
      <c r="B17" s="121" t="str">
        <f>'Sortierung Rangliste'!U14</f>
        <v>Tellenbach</v>
      </c>
      <c r="C17" s="121" t="str">
        <f>'Sortierung Rangliste'!V14</f>
        <v>Hansruedi</v>
      </c>
      <c r="D17" s="151"/>
      <c r="E17" s="151"/>
      <c r="F17" s="153"/>
    </row>
    <row r="18" spans="1:6" ht="14.1" customHeight="1" x14ac:dyDescent="0.25">
      <c r="A18" s="151"/>
      <c r="B18" s="121" t="str">
        <f>'Sortierung Rangliste'!W14</f>
        <v>Fehr</v>
      </c>
      <c r="C18" s="121" t="str">
        <f>'Sortierung Rangliste'!X14</f>
        <v>Markus</v>
      </c>
      <c r="D18" s="151"/>
      <c r="E18" s="151"/>
      <c r="F18" s="153"/>
    </row>
    <row r="19" spans="1:6" ht="14.1" customHeight="1" x14ac:dyDescent="0.25">
      <c r="A19" s="152"/>
      <c r="B19" s="121" t="str">
        <f>'Sortierung Rangliste'!Y14</f>
        <v>Schäpper</v>
      </c>
      <c r="C19" s="121" t="str">
        <f>'Sortierung Rangliste'!Z14</f>
        <v>Benjamin</v>
      </c>
      <c r="D19" s="152"/>
      <c r="E19" s="152"/>
      <c r="F19" s="152"/>
    </row>
    <row r="20" spans="1:6" ht="14.1" customHeight="1" x14ac:dyDescent="0.25">
      <c r="A20" s="152"/>
      <c r="B20" s="121" t="str">
        <f>'Sortierung Rangliste'!AA14</f>
        <v>Hodzic</v>
      </c>
      <c r="C20" s="121" t="str">
        <f>'Sortierung Rangliste'!AB14</f>
        <v>Levin</v>
      </c>
      <c r="D20" s="152"/>
      <c r="E20" s="152"/>
      <c r="F20" s="152"/>
    </row>
    <row r="21" spans="1:6" ht="9.9499999999999993" customHeight="1" x14ac:dyDescent="0.25">
      <c r="B21" s="122"/>
      <c r="C21" s="122"/>
    </row>
    <row r="22" spans="1:6" ht="18" customHeight="1" x14ac:dyDescent="0.25">
      <c r="A22" s="151">
        <f>IF(B22="","",4)</f>
        <v>4</v>
      </c>
      <c r="B22" s="151" t="str">
        <f>'Sortierung Rangliste'!J15</f>
        <v>Tornados 2</v>
      </c>
      <c r="C22" s="151" t="str">
        <f>'Sortierung Rangliste'!J15</f>
        <v>Tornados 2</v>
      </c>
      <c r="D22" s="151">
        <f>'Sortierung Rangliste'!O15</f>
        <v>2434</v>
      </c>
      <c r="E22" s="151">
        <f>'Sortierung Rangliste'!N15</f>
        <v>12</v>
      </c>
      <c r="F22" s="153">
        <f>'Sortierung Rangliste'!P15</f>
        <v>202.83333333333334</v>
      </c>
    </row>
    <row r="23" spans="1:6" ht="14.1" customHeight="1" x14ac:dyDescent="0.25">
      <c r="A23" s="151"/>
      <c r="B23" s="121" t="str">
        <f>'Sortierung Rangliste'!U15</f>
        <v>Schönenberger</v>
      </c>
      <c r="C23" s="121" t="str">
        <f>'Sortierung Rangliste'!V15</f>
        <v>Myrta</v>
      </c>
      <c r="D23" s="151"/>
      <c r="E23" s="151"/>
      <c r="F23" s="153"/>
    </row>
    <row r="24" spans="1:6" ht="14.1" customHeight="1" x14ac:dyDescent="0.25">
      <c r="A24" s="151"/>
      <c r="B24" s="121" t="str">
        <f>'Sortierung Rangliste'!W15</f>
        <v>Zeberli</v>
      </c>
      <c r="C24" s="121" t="str">
        <f>'Sortierung Rangliste'!X15</f>
        <v>Jacqueline</v>
      </c>
      <c r="D24" s="151"/>
      <c r="E24" s="151"/>
      <c r="F24" s="153"/>
    </row>
    <row r="25" spans="1:6" ht="14.1" customHeight="1" x14ac:dyDescent="0.25">
      <c r="A25" s="152"/>
      <c r="B25" s="121" t="str">
        <f>'Sortierung Rangliste'!Y15</f>
        <v>Kalt</v>
      </c>
      <c r="C25" s="121" t="str">
        <f>'Sortierung Rangliste'!Z15</f>
        <v>Angela</v>
      </c>
      <c r="D25" s="152"/>
      <c r="E25" s="152"/>
      <c r="F25" s="152"/>
    </row>
    <row r="26" spans="1:6" ht="14.1" customHeight="1" x14ac:dyDescent="0.25">
      <c r="A26" s="152"/>
      <c r="B26" s="121" t="str">
        <f>'Sortierung Rangliste'!AA15</f>
        <v>Bächler</v>
      </c>
      <c r="C26" s="121" t="str">
        <f>'Sortierung Rangliste'!AB15</f>
        <v>Sandro</v>
      </c>
      <c r="D26" s="152"/>
      <c r="E26" s="152"/>
      <c r="F26" s="152"/>
    </row>
    <row r="27" spans="1:6" ht="9.9499999999999993" customHeight="1" x14ac:dyDescent="0.25">
      <c r="B27" s="122"/>
      <c r="C27" s="122"/>
    </row>
    <row r="28" spans="1:6" ht="18" customHeight="1" x14ac:dyDescent="0.25">
      <c r="A28" s="151">
        <f>IF(B28="","",5)</f>
        <v>5</v>
      </c>
      <c r="B28" s="151" t="str">
        <f>'Sortierung Rangliste'!J16</f>
        <v>Tornados 1</v>
      </c>
      <c r="C28" s="151" t="str">
        <f>'Sortierung Rangliste'!J16</f>
        <v>Tornados 1</v>
      </c>
      <c r="D28" s="151">
        <f>'Sortierung Rangliste'!O16</f>
        <v>2260</v>
      </c>
      <c r="E28" s="151">
        <f>'Sortierung Rangliste'!N16</f>
        <v>12</v>
      </c>
      <c r="F28" s="153">
        <f>'Sortierung Rangliste'!P16</f>
        <v>188.33333333333334</v>
      </c>
    </row>
    <row r="29" spans="1:6" ht="14.1" customHeight="1" x14ac:dyDescent="0.25">
      <c r="A29" s="151"/>
      <c r="B29" s="121" t="str">
        <f>'Sortierung Rangliste'!U16</f>
        <v>Unternährer</v>
      </c>
      <c r="C29" s="121" t="str">
        <f>'Sortierung Rangliste'!V16</f>
        <v>Peter</v>
      </c>
      <c r="D29" s="151"/>
      <c r="E29" s="151"/>
      <c r="F29" s="153"/>
    </row>
    <row r="30" spans="1:6" ht="14.1" customHeight="1" x14ac:dyDescent="0.25">
      <c r="A30" s="151"/>
      <c r="B30" s="121" t="str">
        <f>'Sortierung Rangliste'!W16</f>
        <v>Seiler</v>
      </c>
      <c r="C30" s="121" t="str">
        <f>'Sortierung Rangliste'!X16</f>
        <v>Franz</v>
      </c>
      <c r="D30" s="151"/>
      <c r="E30" s="151"/>
      <c r="F30" s="153"/>
    </row>
    <row r="31" spans="1:6" ht="14.1" customHeight="1" x14ac:dyDescent="0.25">
      <c r="A31" s="152"/>
      <c r="B31" s="121" t="str">
        <f>'Sortierung Rangliste'!Y16</f>
        <v>Hutter</v>
      </c>
      <c r="C31" s="121" t="str">
        <f>'Sortierung Rangliste'!Z16</f>
        <v>Marcel</v>
      </c>
      <c r="D31" s="152"/>
      <c r="E31" s="152"/>
      <c r="F31" s="152"/>
    </row>
    <row r="32" spans="1:6" ht="14.1" customHeight="1" x14ac:dyDescent="0.25">
      <c r="A32" s="152"/>
      <c r="B32" s="121" t="str">
        <f>'Sortierung Rangliste'!AA16</f>
        <v/>
      </c>
      <c r="C32" s="121" t="str">
        <f>'Sortierung Rangliste'!AB16</f>
        <v/>
      </c>
      <c r="D32" s="152"/>
      <c r="E32" s="152"/>
      <c r="F32" s="152"/>
    </row>
    <row r="33" spans="1:6" ht="9.9499999999999993" customHeight="1" x14ac:dyDescent="0.25">
      <c r="B33" s="122"/>
      <c r="C33" s="122"/>
    </row>
    <row r="34" spans="1:6" ht="18" customHeight="1" x14ac:dyDescent="0.25">
      <c r="A34" s="151" t="str">
        <f>IF(B34="","",6)</f>
        <v/>
      </c>
      <c r="B34" s="151" t="str">
        <f>'Sortierung Rangliste'!J17</f>
        <v/>
      </c>
      <c r="C34" s="151" t="str">
        <f>'Sortierung Rangliste'!J17</f>
        <v/>
      </c>
      <c r="D34" s="151" t="str">
        <f>'Sortierung Rangliste'!O17</f>
        <v/>
      </c>
      <c r="E34" s="151" t="str">
        <f>'Sortierung Rangliste'!N17</f>
        <v/>
      </c>
      <c r="F34" s="153" t="str">
        <f>'Sortierung Rangliste'!P17</f>
        <v/>
      </c>
    </row>
    <row r="35" spans="1:6" ht="14.1" customHeight="1" x14ac:dyDescent="0.25">
      <c r="A35" s="151"/>
      <c r="B35" s="121" t="str">
        <f>'Sortierung Rangliste'!U17</f>
        <v/>
      </c>
      <c r="C35" s="121" t="str">
        <f>'Sortierung Rangliste'!V17</f>
        <v/>
      </c>
      <c r="D35" s="151"/>
      <c r="E35" s="151"/>
      <c r="F35" s="153"/>
    </row>
    <row r="36" spans="1:6" ht="14.1" customHeight="1" x14ac:dyDescent="0.25">
      <c r="A36" s="151"/>
      <c r="B36" s="121" t="str">
        <f>'Sortierung Rangliste'!W17</f>
        <v/>
      </c>
      <c r="C36" s="121" t="str">
        <f>'Sortierung Rangliste'!X17</f>
        <v/>
      </c>
      <c r="D36" s="151"/>
      <c r="E36" s="151"/>
      <c r="F36" s="153"/>
    </row>
    <row r="37" spans="1:6" ht="14.1" customHeight="1" x14ac:dyDescent="0.25">
      <c r="A37" s="152"/>
      <c r="B37" s="121" t="str">
        <f>'Sortierung Rangliste'!Y17</f>
        <v/>
      </c>
      <c r="C37" s="121" t="str">
        <f>'Sortierung Rangliste'!Z17</f>
        <v/>
      </c>
      <c r="D37" s="152"/>
      <c r="E37" s="152"/>
      <c r="F37" s="152"/>
    </row>
    <row r="38" spans="1:6" ht="14.1" customHeight="1" x14ac:dyDescent="0.25">
      <c r="A38" s="152"/>
      <c r="B38" s="121" t="str">
        <f>'Sortierung Rangliste'!AA17</f>
        <v/>
      </c>
      <c r="C38" s="121" t="str">
        <f>'Sortierung Rangliste'!AB17</f>
        <v/>
      </c>
      <c r="D38" s="152"/>
      <c r="E38" s="152"/>
      <c r="F38" s="152"/>
    </row>
    <row r="39" spans="1:6" ht="9.9499999999999993" customHeight="1" x14ac:dyDescent="0.25">
      <c r="B39" s="122"/>
      <c r="C39" s="122"/>
    </row>
    <row r="40" spans="1:6" ht="18" customHeight="1" x14ac:dyDescent="0.25">
      <c r="A40" s="151" t="str">
        <f>IF(B40="","",7)</f>
        <v/>
      </c>
      <c r="B40" s="151" t="str">
        <f>'Sortierung Rangliste'!J18</f>
        <v/>
      </c>
      <c r="C40" s="151" t="str">
        <f>'Sortierung Rangliste'!J18</f>
        <v/>
      </c>
      <c r="D40" s="151" t="str">
        <f>'Sortierung Rangliste'!O18</f>
        <v/>
      </c>
      <c r="E40" s="151" t="str">
        <f>'Sortierung Rangliste'!N18</f>
        <v/>
      </c>
      <c r="F40" s="153" t="str">
        <f>'Sortierung Rangliste'!P18</f>
        <v/>
      </c>
    </row>
    <row r="41" spans="1:6" ht="14.1" customHeight="1" x14ac:dyDescent="0.25">
      <c r="A41" s="151"/>
      <c r="B41" s="121" t="str">
        <f>'Sortierung Rangliste'!U18</f>
        <v/>
      </c>
      <c r="C41" s="121" t="str">
        <f>'Sortierung Rangliste'!V18</f>
        <v/>
      </c>
      <c r="D41" s="151"/>
      <c r="E41" s="151"/>
      <c r="F41" s="153"/>
    </row>
    <row r="42" spans="1:6" ht="14.1" customHeight="1" x14ac:dyDescent="0.25">
      <c r="A42" s="151"/>
      <c r="B42" s="121" t="str">
        <f>'Sortierung Rangliste'!W18</f>
        <v/>
      </c>
      <c r="C42" s="121" t="str">
        <f>'Sortierung Rangliste'!X18</f>
        <v/>
      </c>
      <c r="D42" s="151"/>
      <c r="E42" s="151"/>
      <c r="F42" s="153"/>
    </row>
    <row r="43" spans="1:6" ht="14.1" customHeight="1" x14ac:dyDescent="0.25">
      <c r="A43" s="152"/>
      <c r="B43" s="121" t="str">
        <f>'Sortierung Rangliste'!Y18</f>
        <v/>
      </c>
      <c r="C43" s="121" t="str">
        <f>'Sortierung Rangliste'!Z18</f>
        <v/>
      </c>
      <c r="D43" s="152"/>
      <c r="E43" s="152"/>
      <c r="F43" s="152"/>
    </row>
    <row r="44" spans="1:6" ht="14.1" customHeight="1" x14ac:dyDescent="0.25">
      <c r="A44" s="152"/>
      <c r="B44" s="121" t="str">
        <f>'Sortierung Rangliste'!AA18</f>
        <v/>
      </c>
      <c r="C44" s="121" t="str">
        <f>'Sortierung Rangliste'!AB18</f>
        <v/>
      </c>
      <c r="D44" s="152"/>
      <c r="E44" s="152"/>
      <c r="F44" s="152"/>
    </row>
    <row r="45" spans="1:6" ht="9.9499999999999993" customHeight="1" x14ac:dyDescent="0.25">
      <c r="B45" s="122"/>
      <c r="C45" s="122"/>
    </row>
    <row r="46" spans="1:6" ht="18" customHeight="1" x14ac:dyDescent="0.25">
      <c r="A46" s="151" t="str">
        <f>IF(B46="","",8)</f>
        <v/>
      </c>
      <c r="B46" s="151" t="str">
        <f>'Sortierung Rangliste'!J19</f>
        <v/>
      </c>
      <c r="C46" s="151" t="str">
        <f>'Sortierung Rangliste'!J19</f>
        <v/>
      </c>
      <c r="D46" s="151" t="str">
        <f>'Sortierung Rangliste'!O19</f>
        <v/>
      </c>
      <c r="E46" s="151" t="str">
        <f>'Sortierung Rangliste'!N19</f>
        <v/>
      </c>
      <c r="F46" s="153" t="str">
        <f>'Sortierung Rangliste'!P19</f>
        <v/>
      </c>
    </row>
    <row r="47" spans="1:6" ht="14.1" customHeight="1" x14ac:dyDescent="0.25">
      <c r="A47" s="151"/>
      <c r="B47" s="121" t="str">
        <f>'Sortierung Rangliste'!U19</f>
        <v/>
      </c>
      <c r="C47" s="121" t="str">
        <f>'Sortierung Rangliste'!V19</f>
        <v/>
      </c>
      <c r="D47" s="151"/>
      <c r="E47" s="151"/>
      <c r="F47" s="153"/>
    </row>
    <row r="48" spans="1:6" ht="14.1" customHeight="1" x14ac:dyDescent="0.25">
      <c r="A48" s="151"/>
      <c r="B48" s="121" t="str">
        <f>'Sortierung Rangliste'!W19</f>
        <v/>
      </c>
      <c r="C48" s="121" t="str">
        <f>'Sortierung Rangliste'!X19</f>
        <v/>
      </c>
      <c r="D48" s="151"/>
      <c r="E48" s="151"/>
      <c r="F48" s="153"/>
    </row>
    <row r="49" spans="1:6" ht="14.1" customHeight="1" x14ac:dyDescent="0.25">
      <c r="A49" s="152"/>
      <c r="B49" s="121" t="str">
        <f>'Sortierung Rangliste'!Y19</f>
        <v/>
      </c>
      <c r="C49" s="121" t="str">
        <f>'Sortierung Rangliste'!Z19</f>
        <v/>
      </c>
      <c r="D49" s="152"/>
      <c r="E49" s="152"/>
      <c r="F49" s="152"/>
    </row>
    <row r="50" spans="1:6" ht="14.1" customHeight="1" x14ac:dyDescent="0.25">
      <c r="A50" s="152"/>
      <c r="B50" s="121" t="str">
        <f>'Sortierung Rangliste'!AA19</f>
        <v/>
      </c>
      <c r="C50" s="121" t="str">
        <f>'Sortierung Rangliste'!AB19</f>
        <v/>
      </c>
      <c r="D50" s="152"/>
      <c r="E50" s="152"/>
      <c r="F50" s="152"/>
    </row>
    <row r="51" spans="1:6" ht="30" customHeight="1" x14ac:dyDescent="0.25">
      <c r="A51" s="154" t="s">
        <v>107</v>
      </c>
      <c r="B51" s="154"/>
      <c r="C51" s="154"/>
      <c r="D51" s="154"/>
      <c r="E51" s="154"/>
      <c r="F51" s="154"/>
    </row>
    <row r="52" spans="1:6" ht="20.100000000000001" customHeight="1" x14ac:dyDescent="0.25"/>
    <row r="53" spans="1:6" ht="20.100000000000001" customHeight="1" x14ac:dyDescent="0.25">
      <c r="A53" s="120" t="s">
        <v>97</v>
      </c>
      <c r="B53" s="155" t="s">
        <v>95</v>
      </c>
      <c r="C53" s="155"/>
      <c r="D53" s="120" t="s">
        <v>105</v>
      </c>
      <c r="E53" s="120" t="s">
        <v>106</v>
      </c>
      <c r="F53" s="120" t="s">
        <v>74</v>
      </c>
    </row>
    <row r="54" spans="1:6" ht="18" customHeight="1" x14ac:dyDescent="0.25">
      <c r="A54" s="151">
        <f>IF(B54="","",1)</f>
        <v>1</v>
      </c>
      <c r="B54" s="151" t="str">
        <f>'Sortierung Rangliste'!J23</f>
        <v>Tornados 1</v>
      </c>
      <c r="C54" s="151"/>
      <c r="D54" s="151">
        <f>'Sortierung Rangliste'!O23</f>
        <v>2735</v>
      </c>
      <c r="E54" s="151">
        <f>'Sortierung Rangliste'!N23</f>
        <v>12</v>
      </c>
      <c r="F54" s="153">
        <f>'Sortierung Rangliste'!P23</f>
        <v>227.91666666666666</v>
      </c>
    </row>
    <row r="55" spans="1:6" ht="14.1" customHeight="1" x14ac:dyDescent="0.25">
      <c r="A55" s="151"/>
      <c r="B55" s="121" t="str">
        <f>'Sortierung Rangliste'!U23</f>
        <v>Unternährer</v>
      </c>
      <c r="C55" s="121" t="str">
        <f>'Sortierung Rangliste'!V23</f>
        <v>Peter</v>
      </c>
      <c r="D55" s="151"/>
      <c r="E55" s="151"/>
      <c r="F55" s="153"/>
    </row>
    <row r="56" spans="1:6" ht="14.1" customHeight="1" x14ac:dyDescent="0.25">
      <c r="A56" s="151"/>
      <c r="B56" s="121" t="str">
        <f>'Sortierung Rangliste'!W23</f>
        <v>Seiler</v>
      </c>
      <c r="C56" s="121" t="str">
        <f>'Sortierung Rangliste'!X23</f>
        <v>Franz</v>
      </c>
      <c r="D56" s="151"/>
      <c r="E56" s="151"/>
      <c r="F56" s="153"/>
    </row>
    <row r="57" spans="1:6" ht="14.1" customHeight="1" x14ac:dyDescent="0.25">
      <c r="A57" s="152"/>
      <c r="B57" s="121" t="str">
        <f>'Sortierung Rangliste'!Y23</f>
        <v>Hutter</v>
      </c>
      <c r="C57" s="121" t="str">
        <f>'Sortierung Rangliste'!Z23</f>
        <v>Marcel</v>
      </c>
      <c r="D57" s="152"/>
      <c r="E57" s="152"/>
      <c r="F57" s="152"/>
    </row>
    <row r="58" spans="1:6" ht="14.1" customHeight="1" x14ac:dyDescent="0.25">
      <c r="A58" s="152"/>
      <c r="B58" s="121" t="str">
        <f>'Sortierung Rangliste'!AA23</f>
        <v/>
      </c>
      <c r="C58" s="121" t="str">
        <f>'Sortierung Rangliste'!AB23</f>
        <v/>
      </c>
      <c r="D58" s="152"/>
      <c r="E58" s="152"/>
      <c r="F58" s="152"/>
    </row>
    <row r="59" spans="1:6" ht="9.9499999999999993" customHeight="1" x14ac:dyDescent="0.25">
      <c r="B59" s="122"/>
      <c r="C59" s="122"/>
    </row>
    <row r="60" spans="1:6" ht="18" customHeight="1" x14ac:dyDescent="0.25">
      <c r="A60" s="151">
        <f>IF(B60="","",2)</f>
        <v>2</v>
      </c>
      <c r="B60" s="151" t="str">
        <f>'Sortierung Rangliste'!J24</f>
        <v>BVR 1</v>
      </c>
      <c r="C60" s="151"/>
      <c r="D60" s="151">
        <f>'Sortierung Rangliste'!O24</f>
        <v>2670</v>
      </c>
      <c r="E60" s="151">
        <f>'Sortierung Rangliste'!N24</f>
        <v>12</v>
      </c>
      <c r="F60" s="153">
        <f>'Sortierung Rangliste'!P24</f>
        <v>222.5</v>
      </c>
    </row>
    <row r="61" spans="1:6" ht="14.1" customHeight="1" x14ac:dyDescent="0.25">
      <c r="A61" s="151"/>
      <c r="B61" s="121" t="str">
        <f>'Sortierung Rangliste'!U24</f>
        <v>Fehr</v>
      </c>
      <c r="C61" s="121" t="str">
        <f>'Sortierung Rangliste'!V24</f>
        <v>Patrick</v>
      </c>
      <c r="D61" s="151"/>
      <c r="E61" s="151"/>
      <c r="F61" s="153"/>
    </row>
    <row r="62" spans="1:6" ht="14.1" customHeight="1" x14ac:dyDescent="0.25">
      <c r="A62" s="151"/>
      <c r="B62" s="121" t="str">
        <f>'Sortierung Rangliste'!W24</f>
        <v>Bacchi</v>
      </c>
      <c r="C62" s="121" t="str">
        <f>'Sortierung Rangliste'!X24</f>
        <v>Pascal</v>
      </c>
      <c r="D62" s="151"/>
      <c r="E62" s="151"/>
      <c r="F62" s="153"/>
    </row>
    <row r="63" spans="1:6" ht="14.1" customHeight="1" x14ac:dyDescent="0.25">
      <c r="A63" s="152"/>
      <c r="B63" s="121" t="str">
        <f>'Sortierung Rangliste'!Y24</f>
        <v>Simeaner</v>
      </c>
      <c r="C63" s="121" t="str">
        <f>'Sortierung Rangliste'!Z24</f>
        <v>Andreas</v>
      </c>
      <c r="D63" s="152"/>
      <c r="E63" s="152"/>
      <c r="F63" s="152"/>
    </row>
    <row r="64" spans="1:6" ht="14.1" customHeight="1" x14ac:dyDescent="0.25">
      <c r="A64" s="152"/>
      <c r="B64" s="121" t="str">
        <f>'Sortierung Rangliste'!AA24</f>
        <v/>
      </c>
      <c r="C64" s="121" t="str">
        <f>'Sortierung Rangliste'!AB24</f>
        <v/>
      </c>
      <c r="D64" s="152"/>
      <c r="E64" s="152"/>
      <c r="F64" s="152"/>
    </row>
    <row r="65" spans="1:6" ht="9.9499999999999993" customHeight="1" x14ac:dyDescent="0.25">
      <c r="B65" s="122"/>
      <c r="C65" s="122"/>
    </row>
    <row r="66" spans="1:6" ht="18" customHeight="1" x14ac:dyDescent="0.25">
      <c r="A66" s="151">
        <f>IF(B66="","",3)</f>
        <v>3</v>
      </c>
      <c r="B66" s="151" t="str">
        <f>'Sortierung Rangliste'!J25</f>
        <v>BVR 2</v>
      </c>
      <c r="C66" s="151"/>
      <c r="D66" s="151">
        <f>'Sortierung Rangliste'!O25</f>
        <v>2534</v>
      </c>
      <c r="E66" s="151">
        <f>'Sortierung Rangliste'!N25</f>
        <v>12</v>
      </c>
      <c r="F66" s="153">
        <f>'Sortierung Rangliste'!P25</f>
        <v>211.16666666666666</v>
      </c>
    </row>
    <row r="67" spans="1:6" ht="14.1" customHeight="1" x14ac:dyDescent="0.25">
      <c r="A67" s="151"/>
      <c r="B67" s="121" t="str">
        <f>'Sortierung Rangliste'!U25</f>
        <v>Sieber</v>
      </c>
      <c r="C67" s="121" t="str">
        <f>'Sortierung Rangliste'!V25</f>
        <v>Heini</v>
      </c>
      <c r="D67" s="151"/>
      <c r="E67" s="151"/>
      <c r="F67" s="153"/>
    </row>
    <row r="68" spans="1:6" ht="14.1" customHeight="1" x14ac:dyDescent="0.25">
      <c r="A68" s="151"/>
      <c r="B68" s="121" t="str">
        <f>'Sortierung Rangliste'!W25</f>
        <v>Kalkman</v>
      </c>
      <c r="C68" s="121" t="str">
        <f>'Sortierung Rangliste'!X25</f>
        <v>Iris</v>
      </c>
      <c r="D68" s="151"/>
      <c r="E68" s="151"/>
      <c r="F68" s="153"/>
    </row>
    <row r="69" spans="1:6" ht="14.1" customHeight="1" x14ac:dyDescent="0.25">
      <c r="A69" s="152"/>
      <c r="B69" s="121" t="str">
        <f>'Sortierung Rangliste'!Y25</f>
        <v>Kalkman</v>
      </c>
      <c r="C69" s="121" t="str">
        <f>'Sortierung Rangliste'!Z25</f>
        <v>Jarden</v>
      </c>
      <c r="D69" s="152"/>
      <c r="E69" s="152"/>
      <c r="F69" s="152"/>
    </row>
    <row r="70" spans="1:6" ht="14.1" customHeight="1" x14ac:dyDescent="0.25">
      <c r="A70" s="152"/>
      <c r="B70" s="121" t="str">
        <f>'Sortierung Rangliste'!AA25</f>
        <v>Torsello</v>
      </c>
      <c r="C70" s="121" t="str">
        <f>'Sortierung Rangliste'!AB25</f>
        <v>Marco</v>
      </c>
      <c r="D70" s="152"/>
      <c r="E70" s="152"/>
      <c r="F70" s="152"/>
    </row>
    <row r="71" spans="1:6" ht="9.9499999999999993" customHeight="1" x14ac:dyDescent="0.25">
      <c r="B71" s="122"/>
      <c r="C71" s="122"/>
    </row>
    <row r="72" spans="1:6" ht="18" customHeight="1" x14ac:dyDescent="0.25">
      <c r="A72" s="151">
        <f>IF(B72="","",4)</f>
        <v>4</v>
      </c>
      <c r="B72" s="151" t="str">
        <f>'Sortierung Rangliste'!J26</f>
        <v>Flying Pins</v>
      </c>
      <c r="C72" s="151"/>
      <c r="D72" s="151">
        <f>'Sortierung Rangliste'!O26</f>
        <v>2480</v>
      </c>
      <c r="E72" s="151">
        <f>'Sortierung Rangliste'!N26</f>
        <v>12</v>
      </c>
      <c r="F72" s="153">
        <f>'Sortierung Rangliste'!P26</f>
        <v>206.66666666666666</v>
      </c>
    </row>
    <row r="73" spans="1:6" ht="14.1" customHeight="1" x14ac:dyDescent="0.25">
      <c r="A73" s="151"/>
      <c r="B73" s="121" t="str">
        <f>'Sortierung Rangliste'!U26</f>
        <v>Tellenbach</v>
      </c>
      <c r="C73" s="121" t="str">
        <f>'Sortierung Rangliste'!V26</f>
        <v>Hansruedi</v>
      </c>
      <c r="D73" s="151"/>
      <c r="E73" s="151"/>
      <c r="F73" s="153"/>
    </row>
    <row r="74" spans="1:6" ht="14.1" customHeight="1" x14ac:dyDescent="0.25">
      <c r="A74" s="151"/>
      <c r="B74" s="121" t="str">
        <f>'Sortierung Rangliste'!W26</f>
        <v>Fehr</v>
      </c>
      <c r="C74" s="121" t="str">
        <f>'Sortierung Rangliste'!X26</f>
        <v>Markus</v>
      </c>
      <c r="D74" s="151"/>
      <c r="E74" s="151"/>
      <c r="F74" s="153"/>
    </row>
    <row r="75" spans="1:6" ht="14.1" customHeight="1" x14ac:dyDescent="0.25">
      <c r="A75" s="152"/>
      <c r="B75" s="121" t="str">
        <f>'Sortierung Rangliste'!Y26</f>
        <v>Schäpper</v>
      </c>
      <c r="C75" s="121" t="str">
        <f>'Sortierung Rangliste'!Z26</f>
        <v>Benjamin</v>
      </c>
      <c r="D75" s="152"/>
      <c r="E75" s="152"/>
      <c r="F75" s="152"/>
    </row>
    <row r="76" spans="1:6" ht="14.1" customHeight="1" x14ac:dyDescent="0.25">
      <c r="A76" s="152"/>
      <c r="B76" s="121" t="str">
        <f>'Sortierung Rangliste'!AA26</f>
        <v>Hodzic</v>
      </c>
      <c r="C76" s="121" t="str">
        <f>'Sortierung Rangliste'!AB26</f>
        <v>Levin</v>
      </c>
      <c r="D76" s="152"/>
      <c r="E76" s="152"/>
      <c r="F76" s="152"/>
    </row>
    <row r="77" spans="1:6" ht="9.9499999999999993" customHeight="1" x14ac:dyDescent="0.25">
      <c r="B77" s="122"/>
      <c r="C77" s="122"/>
    </row>
    <row r="78" spans="1:6" ht="18" customHeight="1" x14ac:dyDescent="0.25">
      <c r="A78" s="151">
        <f>IF(B78="","",5)</f>
        <v>5</v>
      </c>
      <c r="B78" s="151" t="str">
        <f>'Sortierung Rangliste'!J27</f>
        <v>Tornados 2</v>
      </c>
      <c r="C78" s="151"/>
      <c r="D78" s="151">
        <f>'Sortierung Rangliste'!O27</f>
        <v>2401</v>
      </c>
      <c r="E78" s="151">
        <f>'Sortierung Rangliste'!N27</f>
        <v>12</v>
      </c>
      <c r="F78" s="153">
        <f>'Sortierung Rangliste'!P27</f>
        <v>200.08333333333334</v>
      </c>
    </row>
    <row r="79" spans="1:6" ht="14.1" customHeight="1" x14ac:dyDescent="0.25">
      <c r="A79" s="151"/>
      <c r="B79" s="121" t="str">
        <f>'Sortierung Rangliste'!U27</f>
        <v>Schönenberger</v>
      </c>
      <c r="C79" s="121" t="str">
        <f>'Sortierung Rangliste'!V27</f>
        <v>Myrta</v>
      </c>
      <c r="D79" s="151"/>
      <c r="E79" s="151"/>
      <c r="F79" s="153"/>
    </row>
    <row r="80" spans="1:6" ht="14.1" customHeight="1" x14ac:dyDescent="0.25">
      <c r="A80" s="151"/>
      <c r="B80" s="121" t="str">
        <f>'Sortierung Rangliste'!W27</f>
        <v>Zeberli</v>
      </c>
      <c r="C80" s="121" t="str">
        <f>'Sortierung Rangliste'!X27</f>
        <v>Jacqueline</v>
      </c>
      <c r="D80" s="151"/>
      <c r="E80" s="151"/>
      <c r="F80" s="153"/>
    </row>
    <row r="81" spans="1:6" ht="14.1" customHeight="1" x14ac:dyDescent="0.25">
      <c r="A81" s="152"/>
      <c r="B81" s="121" t="str">
        <f>'Sortierung Rangliste'!Y27</f>
        <v>Kalt</v>
      </c>
      <c r="C81" s="121" t="str">
        <f>'Sortierung Rangliste'!Z27</f>
        <v>Angela</v>
      </c>
      <c r="D81" s="152"/>
      <c r="E81" s="152"/>
      <c r="F81" s="152"/>
    </row>
    <row r="82" spans="1:6" ht="14.1" customHeight="1" x14ac:dyDescent="0.25">
      <c r="A82" s="152"/>
      <c r="B82" s="121" t="str">
        <f>'Sortierung Rangliste'!AA27</f>
        <v>Bächler</v>
      </c>
      <c r="C82" s="121" t="str">
        <f>'Sortierung Rangliste'!AB27</f>
        <v>Sandro</v>
      </c>
      <c r="D82" s="152"/>
      <c r="E82" s="152"/>
      <c r="F82" s="152"/>
    </row>
    <row r="83" spans="1:6" ht="9.9499999999999993" customHeight="1" x14ac:dyDescent="0.25">
      <c r="B83" s="122"/>
      <c r="C83" s="122"/>
    </row>
    <row r="84" spans="1:6" ht="18" customHeight="1" x14ac:dyDescent="0.25">
      <c r="A84" s="151" t="str">
        <f>IF(B84="","",6)</f>
        <v/>
      </c>
      <c r="B84" s="151" t="str">
        <f>'Sortierung Rangliste'!J28</f>
        <v/>
      </c>
      <c r="C84" s="151"/>
      <c r="D84" s="151" t="str">
        <f>'Sortierung Rangliste'!O28</f>
        <v/>
      </c>
      <c r="E84" s="151" t="str">
        <f>'Sortierung Rangliste'!N28</f>
        <v/>
      </c>
      <c r="F84" s="153" t="str">
        <f>'Sortierung Rangliste'!P28</f>
        <v/>
      </c>
    </row>
    <row r="85" spans="1:6" ht="14.1" customHeight="1" x14ac:dyDescent="0.25">
      <c r="A85" s="151"/>
      <c r="B85" s="121" t="str">
        <f>'Sortierung Rangliste'!U28</f>
        <v/>
      </c>
      <c r="C85" s="121" t="str">
        <f>'Sortierung Rangliste'!V28</f>
        <v/>
      </c>
      <c r="D85" s="151"/>
      <c r="E85" s="151"/>
      <c r="F85" s="153"/>
    </row>
    <row r="86" spans="1:6" ht="14.1" customHeight="1" x14ac:dyDescent="0.25">
      <c r="A86" s="151"/>
      <c r="B86" s="121" t="str">
        <f>'Sortierung Rangliste'!W28</f>
        <v/>
      </c>
      <c r="C86" s="121" t="str">
        <f>'Sortierung Rangliste'!X28</f>
        <v/>
      </c>
      <c r="D86" s="151"/>
      <c r="E86" s="151"/>
      <c r="F86" s="153"/>
    </row>
    <row r="87" spans="1:6" ht="14.1" customHeight="1" x14ac:dyDescent="0.25">
      <c r="A87" s="152"/>
      <c r="B87" s="121" t="str">
        <f>'Sortierung Rangliste'!Y28</f>
        <v/>
      </c>
      <c r="C87" s="121" t="str">
        <f>'Sortierung Rangliste'!Z28</f>
        <v/>
      </c>
      <c r="D87" s="152"/>
      <c r="E87" s="152"/>
      <c r="F87" s="152"/>
    </row>
    <row r="88" spans="1:6" ht="14.1" customHeight="1" x14ac:dyDescent="0.25">
      <c r="A88" s="152"/>
      <c r="B88" s="121" t="str">
        <f>'Sortierung Rangliste'!AA28</f>
        <v/>
      </c>
      <c r="C88" s="121" t="str">
        <f>'Sortierung Rangliste'!AB28</f>
        <v/>
      </c>
      <c r="D88" s="152"/>
      <c r="E88" s="152"/>
      <c r="F88" s="152"/>
    </row>
    <row r="89" spans="1:6" ht="9.9499999999999993" customHeight="1" x14ac:dyDescent="0.25">
      <c r="B89" s="122"/>
      <c r="C89" s="122"/>
    </row>
    <row r="90" spans="1:6" ht="18" customHeight="1" x14ac:dyDescent="0.25">
      <c r="A90" s="151" t="str">
        <f>IF(B90="","",7)</f>
        <v/>
      </c>
      <c r="B90" s="151" t="str">
        <f>'Sortierung Rangliste'!J29</f>
        <v/>
      </c>
      <c r="C90" s="151"/>
      <c r="D90" s="151" t="str">
        <f>'Sortierung Rangliste'!O29</f>
        <v/>
      </c>
      <c r="E90" s="151" t="str">
        <f>'Sortierung Rangliste'!N29</f>
        <v/>
      </c>
      <c r="F90" s="153" t="str">
        <f>'Sortierung Rangliste'!P29</f>
        <v/>
      </c>
    </row>
    <row r="91" spans="1:6" ht="14.1" customHeight="1" x14ac:dyDescent="0.25">
      <c r="A91" s="151"/>
      <c r="B91" s="121" t="str">
        <f>'Sortierung Rangliste'!U29</f>
        <v/>
      </c>
      <c r="C91" s="121" t="str">
        <f>'Sortierung Rangliste'!V29</f>
        <v/>
      </c>
      <c r="D91" s="151"/>
      <c r="E91" s="151"/>
      <c r="F91" s="153"/>
    </row>
    <row r="92" spans="1:6" ht="14.1" customHeight="1" x14ac:dyDescent="0.25">
      <c r="A92" s="151"/>
      <c r="B92" s="121" t="str">
        <f>'Sortierung Rangliste'!W29</f>
        <v/>
      </c>
      <c r="C92" s="121" t="str">
        <f>'Sortierung Rangliste'!X29</f>
        <v/>
      </c>
      <c r="D92" s="151"/>
      <c r="E92" s="151"/>
      <c r="F92" s="153"/>
    </row>
    <row r="93" spans="1:6" ht="14.1" customHeight="1" x14ac:dyDescent="0.25">
      <c r="A93" s="152"/>
      <c r="B93" s="121" t="str">
        <f>'Sortierung Rangliste'!Y29</f>
        <v/>
      </c>
      <c r="C93" s="121" t="str">
        <f>'Sortierung Rangliste'!Z29</f>
        <v/>
      </c>
      <c r="D93" s="152"/>
      <c r="E93" s="152"/>
      <c r="F93" s="152"/>
    </row>
    <row r="94" spans="1:6" ht="14.1" customHeight="1" x14ac:dyDescent="0.25">
      <c r="A94" s="152"/>
      <c r="B94" s="121" t="str">
        <f>'Sortierung Rangliste'!AA29</f>
        <v/>
      </c>
      <c r="C94" s="121" t="str">
        <f>'Sortierung Rangliste'!AB29</f>
        <v/>
      </c>
      <c r="D94" s="152"/>
      <c r="E94" s="152"/>
      <c r="F94" s="152"/>
    </row>
    <row r="95" spans="1:6" ht="9.9499999999999993" customHeight="1" x14ac:dyDescent="0.25">
      <c r="B95" s="122"/>
      <c r="C95" s="122"/>
    </row>
    <row r="96" spans="1:6" ht="18" customHeight="1" x14ac:dyDescent="0.25">
      <c r="A96" s="151" t="str">
        <f>IF(B96="","",8)</f>
        <v/>
      </c>
      <c r="B96" s="151" t="str">
        <f>'Sortierung Rangliste'!J30</f>
        <v/>
      </c>
      <c r="C96" s="151"/>
      <c r="D96" s="151" t="str">
        <f>'Sortierung Rangliste'!O30</f>
        <v/>
      </c>
      <c r="E96" s="151" t="str">
        <f>'Sortierung Rangliste'!N30</f>
        <v/>
      </c>
      <c r="F96" s="153" t="str">
        <f>'Sortierung Rangliste'!P30</f>
        <v/>
      </c>
    </row>
    <row r="97" spans="1:6" ht="14.1" customHeight="1" x14ac:dyDescent="0.25">
      <c r="A97" s="151"/>
      <c r="B97" s="121" t="str">
        <f>'Sortierung Rangliste'!U30</f>
        <v/>
      </c>
      <c r="C97" s="121" t="str">
        <f>'Sortierung Rangliste'!V30</f>
        <v/>
      </c>
      <c r="D97" s="151"/>
      <c r="E97" s="151"/>
      <c r="F97" s="153"/>
    </row>
    <row r="98" spans="1:6" ht="14.1" customHeight="1" x14ac:dyDescent="0.25">
      <c r="A98" s="151"/>
      <c r="B98" s="121" t="str">
        <f>'Sortierung Rangliste'!W30</f>
        <v/>
      </c>
      <c r="C98" s="121" t="str">
        <f>'Sortierung Rangliste'!X30</f>
        <v/>
      </c>
      <c r="D98" s="151"/>
      <c r="E98" s="151"/>
      <c r="F98" s="153"/>
    </row>
    <row r="99" spans="1:6" ht="14.1" customHeight="1" x14ac:dyDescent="0.25">
      <c r="A99" s="152"/>
      <c r="B99" s="121" t="str">
        <f>'Sortierung Rangliste'!Y30</f>
        <v/>
      </c>
      <c r="C99" s="121" t="str">
        <f>'Sortierung Rangliste'!Z30</f>
        <v/>
      </c>
      <c r="D99" s="152"/>
      <c r="E99" s="152"/>
      <c r="F99" s="152"/>
    </row>
    <row r="100" spans="1:6" ht="14.1" customHeight="1" x14ac:dyDescent="0.25">
      <c r="A100" s="152"/>
      <c r="B100" s="121" t="str">
        <f>'Sortierung Rangliste'!AA30</f>
        <v/>
      </c>
      <c r="C100" s="121" t="str">
        <f>'Sortierung Rangliste'!AB30</f>
        <v/>
      </c>
      <c r="D100" s="152"/>
      <c r="E100" s="152"/>
      <c r="F100" s="152"/>
    </row>
    <row r="101" spans="1:6" ht="30" customHeight="1" x14ac:dyDescent="0.25">
      <c r="A101" s="154" t="s">
        <v>108</v>
      </c>
      <c r="B101" s="154"/>
      <c r="C101" s="154"/>
      <c r="D101" s="154"/>
      <c r="E101" s="154"/>
      <c r="F101" s="154"/>
    </row>
    <row r="102" spans="1:6" ht="20.100000000000001" customHeight="1" x14ac:dyDescent="0.25"/>
    <row r="103" spans="1:6" ht="20.100000000000001" customHeight="1" x14ac:dyDescent="0.25">
      <c r="A103" s="120" t="s">
        <v>97</v>
      </c>
      <c r="B103" s="155" t="s">
        <v>95</v>
      </c>
      <c r="C103" s="155"/>
      <c r="D103" s="120" t="s">
        <v>105</v>
      </c>
      <c r="E103" s="120" t="s">
        <v>106</v>
      </c>
      <c r="F103" s="120" t="s">
        <v>74</v>
      </c>
    </row>
    <row r="104" spans="1:6" ht="18" customHeight="1" x14ac:dyDescent="0.25">
      <c r="A104" s="151">
        <f>IF(B104="","",1)</f>
        <v>1</v>
      </c>
      <c r="B104" s="151" t="str">
        <f>'Sortierung Rangliste'!J34</f>
        <v>BVR 1</v>
      </c>
      <c r="C104" s="151"/>
      <c r="D104" s="151">
        <f>'Sortierung Rangliste'!O34</f>
        <v>2627</v>
      </c>
      <c r="E104" s="151">
        <f>'Sortierung Rangliste'!N34</f>
        <v>12</v>
      </c>
      <c r="F104" s="153">
        <f>'Sortierung Rangliste'!P34</f>
        <v>218.91666666666666</v>
      </c>
    </row>
    <row r="105" spans="1:6" ht="14.1" customHeight="1" x14ac:dyDescent="0.25">
      <c r="A105" s="151"/>
      <c r="B105" s="121" t="str">
        <f>'Sortierung Rangliste'!U34</f>
        <v>Fehr</v>
      </c>
      <c r="C105" s="121" t="str">
        <f>'Sortierung Rangliste'!V34</f>
        <v>Patrick</v>
      </c>
      <c r="D105" s="151"/>
      <c r="E105" s="151"/>
      <c r="F105" s="153"/>
    </row>
    <row r="106" spans="1:6" ht="14.1" customHeight="1" x14ac:dyDescent="0.25">
      <c r="A106" s="151"/>
      <c r="B106" s="121" t="str">
        <f>'Sortierung Rangliste'!W34</f>
        <v>Bacchi</v>
      </c>
      <c r="C106" s="121" t="str">
        <f>'Sortierung Rangliste'!X34</f>
        <v>Pascal</v>
      </c>
      <c r="D106" s="151"/>
      <c r="E106" s="151"/>
      <c r="F106" s="153"/>
    </row>
    <row r="107" spans="1:6" ht="14.1" customHeight="1" x14ac:dyDescent="0.25">
      <c r="A107" s="152"/>
      <c r="B107" s="121" t="str">
        <f>'Sortierung Rangliste'!Y34</f>
        <v>Simeaner</v>
      </c>
      <c r="C107" s="121" t="str">
        <f>'Sortierung Rangliste'!Z34</f>
        <v>Andreas</v>
      </c>
      <c r="D107" s="152"/>
      <c r="E107" s="152"/>
      <c r="F107" s="152"/>
    </row>
    <row r="108" spans="1:6" ht="14.1" customHeight="1" x14ac:dyDescent="0.25">
      <c r="A108" s="152"/>
      <c r="B108" s="121" t="str">
        <f>'Sortierung Rangliste'!AA34</f>
        <v/>
      </c>
      <c r="C108" s="121" t="str">
        <f>'Sortierung Rangliste'!AB34</f>
        <v/>
      </c>
      <c r="D108" s="152"/>
      <c r="E108" s="152"/>
      <c r="F108" s="152"/>
    </row>
    <row r="109" spans="1:6" ht="9.9499999999999993" customHeight="1" x14ac:dyDescent="0.25">
      <c r="B109" s="122"/>
      <c r="C109" s="122"/>
    </row>
    <row r="110" spans="1:6" ht="18" customHeight="1" x14ac:dyDescent="0.25">
      <c r="A110" s="151">
        <f>IF(B110="","",2)</f>
        <v>2</v>
      </c>
      <c r="B110" s="151" t="str">
        <f>'Sortierung Rangliste'!J35</f>
        <v>Flying Pins</v>
      </c>
      <c r="C110" s="151"/>
      <c r="D110" s="151">
        <f>'Sortierung Rangliste'!O35</f>
        <v>2593</v>
      </c>
      <c r="E110" s="151">
        <f>'Sortierung Rangliste'!N35</f>
        <v>12</v>
      </c>
      <c r="F110" s="153">
        <f>'Sortierung Rangliste'!P35</f>
        <v>216.08333333333334</v>
      </c>
    </row>
    <row r="111" spans="1:6" ht="14.1" customHeight="1" x14ac:dyDescent="0.25">
      <c r="A111" s="151"/>
      <c r="B111" s="121" t="str">
        <f>'Sortierung Rangliste'!U35</f>
        <v>Tellenbach</v>
      </c>
      <c r="C111" s="121" t="str">
        <f>'Sortierung Rangliste'!V35</f>
        <v>Hansruedi</v>
      </c>
      <c r="D111" s="151"/>
      <c r="E111" s="151"/>
      <c r="F111" s="153"/>
    </row>
    <row r="112" spans="1:6" ht="14.1" customHeight="1" x14ac:dyDescent="0.25">
      <c r="A112" s="151"/>
      <c r="B112" s="121" t="str">
        <f>'Sortierung Rangliste'!W35</f>
        <v>Fehr</v>
      </c>
      <c r="C112" s="121" t="str">
        <f>'Sortierung Rangliste'!X35</f>
        <v>Markus</v>
      </c>
      <c r="D112" s="151"/>
      <c r="E112" s="151"/>
      <c r="F112" s="153"/>
    </row>
    <row r="113" spans="1:6" ht="14.1" customHeight="1" x14ac:dyDescent="0.25">
      <c r="A113" s="152"/>
      <c r="B113" s="121" t="str">
        <f>'Sortierung Rangliste'!Y35</f>
        <v>Schäpper</v>
      </c>
      <c r="C113" s="121" t="str">
        <f>'Sortierung Rangliste'!Z35</f>
        <v>Benjamin</v>
      </c>
      <c r="D113" s="152"/>
      <c r="E113" s="152"/>
      <c r="F113" s="152"/>
    </row>
    <row r="114" spans="1:6" ht="14.1" customHeight="1" x14ac:dyDescent="0.25">
      <c r="A114" s="152"/>
      <c r="B114" s="121" t="str">
        <f>'Sortierung Rangliste'!AA35</f>
        <v>Hodzic</v>
      </c>
      <c r="C114" s="121" t="str">
        <f>'Sortierung Rangliste'!AB35</f>
        <v>Levin</v>
      </c>
      <c r="D114" s="152"/>
      <c r="E114" s="152"/>
      <c r="F114" s="152"/>
    </row>
    <row r="115" spans="1:6" ht="9.9499999999999993" customHeight="1" x14ac:dyDescent="0.25">
      <c r="B115" s="122"/>
      <c r="C115" s="122"/>
    </row>
    <row r="116" spans="1:6" ht="18" customHeight="1" x14ac:dyDescent="0.25">
      <c r="A116" s="151">
        <f>IF(B116="","",3)</f>
        <v>3</v>
      </c>
      <c r="B116" s="151" t="str">
        <f>'Sortierung Rangliste'!J36</f>
        <v>BVR 2</v>
      </c>
      <c r="C116" s="151"/>
      <c r="D116" s="151">
        <f>'Sortierung Rangliste'!O36</f>
        <v>2468</v>
      </c>
      <c r="E116" s="151">
        <f>'Sortierung Rangliste'!N36</f>
        <v>12</v>
      </c>
      <c r="F116" s="153">
        <f>'Sortierung Rangliste'!P36</f>
        <v>205.66666666666666</v>
      </c>
    </row>
    <row r="117" spans="1:6" ht="14.1" customHeight="1" x14ac:dyDescent="0.25">
      <c r="A117" s="151"/>
      <c r="B117" s="121" t="str">
        <f>'Sortierung Rangliste'!U36</f>
        <v>Sieber</v>
      </c>
      <c r="C117" s="121" t="str">
        <f>'Sortierung Rangliste'!V36</f>
        <v>Heini</v>
      </c>
      <c r="D117" s="151"/>
      <c r="E117" s="151"/>
      <c r="F117" s="153"/>
    </row>
    <row r="118" spans="1:6" ht="14.1" customHeight="1" x14ac:dyDescent="0.25">
      <c r="A118" s="151"/>
      <c r="B118" s="121" t="str">
        <f>'Sortierung Rangliste'!W36</f>
        <v>Kalkman</v>
      </c>
      <c r="C118" s="121" t="str">
        <f>'Sortierung Rangliste'!X36</f>
        <v>Iris</v>
      </c>
      <c r="D118" s="151"/>
      <c r="E118" s="151"/>
      <c r="F118" s="153"/>
    </row>
    <row r="119" spans="1:6" ht="14.1" customHeight="1" x14ac:dyDescent="0.25">
      <c r="A119" s="152"/>
      <c r="B119" s="121" t="str">
        <f>'Sortierung Rangliste'!Y36</f>
        <v>Kalkman</v>
      </c>
      <c r="C119" s="121" t="str">
        <f>'Sortierung Rangliste'!Z36</f>
        <v>Jarden</v>
      </c>
      <c r="D119" s="152"/>
      <c r="E119" s="152"/>
      <c r="F119" s="152"/>
    </row>
    <row r="120" spans="1:6" ht="14.1" customHeight="1" x14ac:dyDescent="0.25">
      <c r="A120" s="152"/>
      <c r="B120" s="121" t="str">
        <f>'Sortierung Rangliste'!AA36</f>
        <v>Torsello</v>
      </c>
      <c r="C120" s="121" t="str">
        <f>'Sortierung Rangliste'!AB36</f>
        <v>Marco</v>
      </c>
      <c r="D120" s="152"/>
      <c r="E120" s="152"/>
      <c r="F120" s="152"/>
    </row>
    <row r="121" spans="1:6" ht="9.9499999999999993" customHeight="1" x14ac:dyDescent="0.25">
      <c r="B121" s="122"/>
      <c r="C121" s="122"/>
    </row>
    <row r="122" spans="1:6" ht="18" customHeight="1" x14ac:dyDescent="0.25">
      <c r="A122" s="151">
        <f>IF(B122="","",4)</f>
        <v>4</v>
      </c>
      <c r="B122" s="151" t="str">
        <f>'Sortierung Rangliste'!J37</f>
        <v>Tornados 1</v>
      </c>
      <c r="C122" s="151"/>
      <c r="D122" s="151">
        <f>'Sortierung Rangliste'!O37</f>
        <v>2440</v>
      </c>
      <c r="E122" s="151">
        <f>'Sortierung Rangliste'!N37</f>
        <v>12</v>
      </c>
      <c r="F122" s="153">
        <f>'Sortierung Rangliste'!P37</f>
        <v>203.33333333333334</v>
      </c>
    </row>
    <row r="123" spans="1:6" ht="14.1" customHeight="1" x14ac:dyDescent="0.25">
      <c r="A123" s="151"/>
      <c r="B123" s="121" t="str">
        <f>'Sortierung Rangliste'!U37</f>
        <v>Unternährer</v>
      </c>
      <c r="C123" s="121" t="str">
        <f>'Sortierung Rangliste'!V37</f>
        <v>Peter</v>
      </c>
      <c r="D123" s="151"/>
      <c r="E123" s="151"/>
      <c r="F123" s="153"/>
    </row>
    <row r="124" spans="1:6" ht="14.1" customHeight="1" x14ac:dyDescent="0.25">
      <c r="A124" s="151"/>
      <c r="B124" s="121" t="str">
        <f>'Sortierung Rangliste'!W37</f>
        <v>Seiler</v>
      </c>
      <c r="C124" s="121" t="str">
        <f>'Sortierung Rangliste'!X37</f>
        <v>Franz</v>
      </c>
      <c r="D124" s="151"/>
      <c r="E124" s="151"/>
      <c r="F124" s="153"/>
    </row>
    <row r="125" spans="1:6" ht="14.1" customHeight="1" x14ac:dyDescent="0.25">
      <c r="A125" s="152"/>
      <c r="B125" s="121" t="str">
        <f>'Sortierung Rangliste'!Y37</f>
        <v>Hutter</v>
      </c>
      <c r="C125" s="121" t="str">
        <f>'Sortierung Rangliste'!Z37</f>
        <v>Marcel</v>
      </c>
      <c r="D125" s="152"/>
      <c r="E125" s="152"/>
      <c r="F125" s="152"/>
    </row>
    <row r="126" spans="1:6" ht="14.1" customHeight="1" x14ac:dyDescent="0.25">
      <c r="A126" s="152"/>
      <c r="B126" s="121" t="str">
        <f>'Sortierung Rangliste'!AA37</f>
        <v/>
      </c>
      <c r="C126" s="121" t="str">
        <f>'Sortierung Rangliste'!AB37</f>
        <v/>
      </c>
      <c r="D126" s="152"/>
      <c r="E126" s="152"/>
      <c r="F126" s="152"/>
    </row>
    <row r="127" spans="1:6" ht="9.9499999999999993" customHeight="1" x14ac:dyDescent="0.25">
      <c r="B127" s="122"/>
      <c r="C127" s="122"/>
    </row>
    <row r="128" spans="1:6" ht="18" customHeight="1" x14ac:dyDescent="0.25">
      <c r="A128" s="151">
        <f>IF(B128="","",5)</f>
        <v>5</v>
      </c>
      <c r="B128" s="151" t="str">
        <f>'Sortierung Rangliste'!J38</f>
        <v>Tornados 2</v>
      </c>
      <c r="C128" s="151"/>
      <c r="D128" s="151">
        <f>'Sortierung Rangliste'!O38</f>
        <v>2373</v>
      </c>
      <c r="E128" s="151">
        <f>'Sortierung Rangliste'!N38</f>
        <v>12</v>
      </c>
      <c r="F128" s="153">
        <f>'Sortierung Rangliste'!P38</f>
        <v>197.75</v>
      </c>
    </row>
    <row r="129" spans="1:6" ht="14.1" customHeight="1" x14ac:dyDescent="0.25">
      <c r="A129" s="151"/>
      <c r="B129" s="121" t="str">
        <f>'Sortierung Rangliste'!U38</f>
        <v>Schönenberger</v>
      </c>
      <c r="C129" s="121" t="str">
        <f>'Sortierung Rangliste'!V38</f>
        <v>Myrta</v>
      </c>
      <c r="D129" s="151"/>
      <c r="E129" s="151"/>
      <c r="F129" s="153"/>
    </row>
    <row r="130" spans="1:6" ht="14.1" customHeight="1" x14ac:dyDescent="0.25">
      <c r="A130" s="151"/>
      <c r="B130" s="121" t="str">
        <f>'Sortierung Rangliste'!W38</f>
        <v>Zeberli</v>
      </c>
      <c r="C130" s="121" t="str">
        <f>'Sortierung Rangliste'!X38</f>
        <v>Jacqueline</v>
      </c>
      <c r="D130" s="151"/>
      <c r="E130" s="151"/>
      <c r="F130" s="153"/>
    </row>
    <row r="131" spans="1:6" ht="14.1" customHeight="1" x14ac:dyDescent="0.25">
      <c r="A131" s="152"/>
      <c r="B131" s="121" t="str">
        <f>'Sortierung Rangliste'!Y38</f>
        <v>Kalt</v>
      </c>
      <c r="C131" s="121" t="str">
        <f>'Sortierung Rangliste'!Z38</f>
        <v>Angela</v>
      </c>
      <c r="D131" s="152"/>
      <c r="E131" s="152"/>
      <c r="F131" s="152"/>
    </row>
    <row r="132" spans="1:6" ht="14.1" customHeight="1" x14ac:dyDescent="0.25">
      <c r="A132" s="152"/>
      <c r="B132" s="121" t="str">
        <f>'Sortierung Rangliste'!AA38</f>
        <v>Bächler</v>
      </c>
      <c r="C132" s="121" t="str">
        <f>'Sortierung Rangliste'!AB38</f>
        <v>Sandro</v>
      </c>
      <c r="D132" s="152"/>
      <c r="E132" s="152"/>
      <c r="F132" s="152"/>
    </row>
    <row r="133" spans="1:6" ht="9.9499999999999993" customHeight="1" x14ac:dyDescent="0.25">
      <c r="B133" s="122"/>
      <c r="C133" s="122"/>
    </row>
    <row r="134" spans="1:6" ht="18" customHeight="1" x14ac:dyDescent="0.25">
      <c r="A134" s="151" t="str">
        <f>IF(B134="","",6)</f>
        <v/>
      </c>
      <c r="B134" s="151" t="str">
        <f>'Sortierung Rangliste'!J39</f>
        <v/>
      </c>
      <c r="C134" s="151"/>
      <c r="D134" s="151" t="str">
        <f>'Sortierung Rangliste'!O39</f>
        <v/>
      </c>
      <c r="E134" s="151" t="str">
        <f>'Sortierung Rangliste'!N39</f>
        <v/>
      </c>
      <c r="F134" s="153" t="str">
        <f>'Sortierung Rangliste'!P39</f>
        <v/>
      </c>
    </row>
    <row r="135" spans="1:6" ht="14.1" customHeight="1" x14ac:dyDescent="0.25">
      <c r="A135" s="151"/>
      <c r="B135" s="121" t="str">
        <f>'Sortierung Rangliste'!U39</f>
        <v/>
      </c>
      <c r="C135" s="121" t="str">
        <f>'Sortierung Rangliste'!V39</f>
        <v/>
      </c>
      <c r="D135" s="151"/>
      <c r="E135" s="151"/>
      <c r="F135" s="153"/>
    </row>
    <row r="136" spans="1:6" ht="14.1" customHeight="1" x14ac:dyDescent="0.25">
      <c r="A136" s="151"/>
      <c r="B136" s="121" t="str">
        <f>'Sortierung Rangliste'!W39</f>
        <v/>
      </c>
      <c r="C136" s="121" t="str">
        <f>'Sortierung Rangliste'!X39</f>
        <v/>
      </c>
      <c r="D136" s="151"/>
      <c r="E136" s="151"/>
      <c r="F136" s="153"/>
    </row>
    <row r="137" spans="1:6" ht="14.1" customHeight="1" x14ac:dyDescent="0.25">
      <c r="A137" s="152"/>
      <c r="B137" s="121" t="str">
        <f>'Sortierung Rangliste'!Y39</f>
        <v/>
      </c>
      <c r="C137" s="121" t="str">
        <f>'Sortierung Rangliste'!Z39</f>
        <v/>
      </c>
      <c r="D137" s="152"/>
      <c r="E137" s="152"/>
      <c r="F137" s="152"/>
    </row>
    <row r="138" spans="1:6" ht="14.1" customHeight="1" x14ac:dyDescent="0.25">
      <c r="A138" s="152"/>
      <c r="B138" s="121" t="str">
        <f>'Sortierung Rangliste'!AA39</f>
        <v/>
      </c>
      <c r="C138" s="121" t="str">
        <f>'Sortierung Rangliste'!AB39</f>
        <v/>
      </c>
      <c r="D138" s="152"/>
      <c r="E138" s="152"/>
      <c r="F138" s="152"/>
    </row>
    <row r="139" spans="1:6" ht="9.9499999999999993" customHeight="1" x14ac:dyDescent="0.25">
      <c r="B139" s="122"/>
      <c r="C139" s="122"/>
    </row>
    <row r="140" spans="1:6" ht="18" customHeight="1" x14ac:dyDescent="0.25">
      <c r="A140" s="151" t="str">
        <f>IF(B140="","",7)</f>
        <v/>
      </c>
      <c r="B140" s="151" t="str">
        <f>'Sortierung Rangliste'!J40</f>
        <v/>
      </c>
      <c r="C140" s="151"/>
      <c r="D140" s="151" t="str">
        <f>'Sortierung Rangliste'!O40</f>
        <v/>
      </c>
      <c r="E140" s="151" t="str">
        <f>'Sortierung Rangliste'!N40</f>
        <v/>
      </c>
      <c r="F140" s="153" t="str">
        <f>'Sortierung Rangliste'!P40</f>
        <v/>
      </c>
    </row>
    <row r="141" spans="1:6" ht="14.1" customHeight="1" x14ac:dyDescent="0.25">
      <c r="A141" s="151"/>
      <c r="B141" s="121" t="str">
        <f>'Sortierung Rangliste'!U40</f>
        <v/>
      </c>
      <c r="C141" s="121" t="str">
        <f>'Sortierung Rangliste'!V40</f>
        <v/>
      </c>
      <c r="D141" s="151"/>
      <c r="E141" s="151"/>
      <c r="F141" s="153"/>
    </row>
    <row r="142" spans="1:6" ht="14.1" customHeight="1" x14ac:dyDescent="0.25">
      <c r="A142" s="151"/>
      <c r="B142" s="121" t="str">
        <f>'Sortierung Rangliste'!W40</f>
        <v/>
      </c>
      <c r="C142" s="121" t="str">
        <f>'Sortierung Rangliste'!X40</f>
        <v/>
      </c>
      <c r="D142" s="151"/>
      <c r="E142" s="151"/>
      <c r="F142" s="153"/>
    </row>
    <row r="143" spans="1:6" ht="14.1" customHeight="1" x14ac:dyDescent="0.25">
      <c r="A143" s="152"/>
      <c r="B143" s="121" t="str">
        <f>'Sortierung Rangliste'!Y40</f>
        <v/>
      </c>
      <c r="C143" s="121" t="str">
        <f>'Sortierung Rangliste'!Z40</f>
        <v/>
      </c>
      <c r="D143" s="152"/>
      <c r="E143" s="152"/>
      <c r="F143" s="152"/>
    </row>
    <row r="144" spans="1:6" ht="14.1" customHeight="1" x14ac:dyDescent="0.25">
      <c r="A144" s="152"/>
      <c r="B144" s="121" t="str">
        <f>'Sortierung Rangliste'!AA40</f>
        <v/>
      </c>
      <c r="C144" s="121" t="str">
        <f>'Sortierung Rangliste'!AB40</f>
        <v/>
      </c>
      <c r="D144" s="152"/>
      <c r="E144" s="152"/>
      <c r="F144" s="152"/>
    </row>
    <row r="145" spans="1:6" ht="9.9499999999999993" customHeight="1" x14ac:dyDescent="0.25">
      <c r="B145" s="122"/>
      <c r="C145" s="122"/>
    </row>
    <row r="146" spans="1:6" ht="18" customHeight="1" x14ac:dyDescent="0.25">
      <c r="A146" s="151" t="str">
        <f>IF(B146="","",8)</f>
        <v/>
      </c>
      <c r="B146" s="151" t="str">
        <f>'Sortierung Rangliste'!J41</f>
        <v/>
      </c>
      <c r="C146" s="151"/>
      <c r="D146" s="151" t="str">
        <f>'Sortierung Rangliste'!O41</f>
        <v/>
      </c>
      <c r="E146" s="151" t="str">
        <f>'Sortierung Rangliste'!N41</f>
        <v/>
      </c>
      <c r="F146" s="153" t="str">
        <f>'Sortierung Rangliste'!P41</f>
        <v/>
      </c>
    </row>
    <row r="147" spans="1:6" ht="14.1" customHeight="1" x14ac:dyDescent="0.25">
      <c r="A147" s="151"/>
      <c r="B147" s="121" t="str">
        <f>'Sortierung Rangliste'!U41</f>
        <v/>
      </c>
      <c r="C147" s="121" t="str">
        <f>'Sortierung Rangliste'!V41</f>
        <v/>
      </c>
      <c r="D147" s="151"/>
      <c r="E147" s="151"/>
      <c r="F147" s="153"/>
    </row>
    <row r="148" spans="1:6" ht="14.1" customHeight="1" x14ac:dyDescent="0.25">
      <c r="A148" s="151"/>
      <c r="B148" s="121" t="str">
        <f>'Sortierung Rangliste'!W41</f>
        <v/>
      </c>
      <c r="C148" s="121" t="str">
        <f>'Sortierung Rangliste'!X41</f>
        <v/>
      </c>
      <c r="D148" s="151"/>
      <c r="E148" s="151"/>
      <c r="F148" s="153"/>
    </row>
    <row r="149" spans="1:6" ht="14.1" customHeight="1" x14ac:dyDescent="0.25">
      <c r="A149" s="152"/>
      <c r="B149" s="121" t="str">
        <f>'Sortierung Rangliste'!Y41</f>
        <v/>
      </c>
      <c r="C149" s="121" t="str">
        <f>'Sortierung Rangliste'!Z41</f>
        <v/>
      </c>
      <c r="D149" s="152"/>
      <c r="E149" s="152"/>
      <c r="F149" s="152"/>
    </row>
    <row r="150" spans="1:6" ht="14.1" customHeight="1" x14ac:dyDescent="0.25">
      <c r="A150" s="152"/>
      <c r="B150" s="121" t="str">
        <f>'Sortierung Rangliste'!AA41</f>
        <v/>
      </c>
      <c r="C150" s="121" t="str">
        <f>'Sortierung Rangliste'!AB41</f>
        <v/>
      </c>
      <c r="D150" s="152"/>
      <c r="E150" s="152"/>
      <c r="F150" s="152"/>
    </row>
    <row r="151" spans="1:6" ht="30" customHeight="1" x14ac:dyDescent="0.25">
      <c r="A151" s="154" t="s">
        <v>109</v>
      </c>
      <c r="B151" s="154"/>
      <c r="C151" s="154"/>
      <c r="D151" s="154"/>
      <c r="E151" s="154"/>
      <c r="F151" s="154"/>
    </row>
    <row r="152" spans="1:6" ht="20.100000000000001" customHeight="1" x14ac:dyDescent="0.25"/>
    <row r="153" spans="1:6" ht="20.100000000000001" customHeight="1" x14ac:dyDescent="0.25">
      <c r="A153" s="120" t="s">
        <v>97</v>
      </c>
      <c r="B153" s="155" t="s">
        <v>95</v>
      </c>
      <c r="C153" s="155"/>
      <c r="D153" s="120" t="s">
        <v>105</v>
      </c>
      <c r="E153" s="120" t="s">
        <v>106</v>
      </c>
      <c r="F153" s="120" t="s">
        <v>74</v>
      </c>
    </row>
    <row r="154" spans="1:6" ht="18" customHeight="1" x14ac:dyDescent="0.25">
      <c r="A154" s="151" t="e">
        <f>IF(B154="","",1)</f>
        <v>#N/A</v>
      </c>
      <c r="B154" s="151" t="e">
        <f>'Sortierung Rangliste'!J45</f>
        <v>#N/A</v>
      </c>
      <c r="C154" s="151"/>
      <c r="D154" s="151" t="e">
        <f>'Sortierung Rangliste'!O45</f>
        <v>#N/A</v>
      </c>
      <c r="E154" s="151" t="e">
        <f>'Sortierung Rangliste'!N45</f>
        <v>#N/A</v>
      </c>
      <c r="F154" s="153" t="e">
        <f>'Sortierung Rangliste'!P45</f>
        <v>#N/A</v>
      </c>
    </row>
    <row r="155" spans="1:6" ht="14.1" customHeight="1" x14ac:dyDescent="0.25">
      <c r="A155" s="151"/>
      <c r="B155" s="121" t="e">
        <f>'Sortierung Rangliste'!U45</f>
        <v>#N/A</v>
      </c>
      <c r="C155" s="121" t="e">
        <f>'Sortierung Rangliste'!V45</f>
        <v>#N/A</v>
      </c>
      <c r="D155" s="151"/>
      <c r="E155" s="151"/>
      <c r="F155" s="153"/>
    </row>
    <row r="156" spans="1:6" ht="14.1" customHeight="1" x14ac:dyDescent="0.25">
      <c r="A156" s="151"/>
      <c r="B156" s="121" t="e">
        <f>'Sortierung Rangliste'!W45</f>
        <v>#N/A</v>
      </c>
      <c r="C156" s="121" t="e">
        <f>'Sortierung Rangliste'!X45</f>
        <v>#N/A</v>
      </c>
      <c r="D156" s="151"/>
      <c r="E156" s="151"/>
      <c r="F156" s="153"/>
    </row>
    <row r="157" spans="1:6" ht="14.1" customHeight="1" x14ac:dyDescent="0.25">
      <c r="A157" s="152"/>
      <c r="B157" s="121" t="e">
        <f>'Sortierung Rangliste'!Y45</f>
        <v>#N/A</v>
      </c>
      <c r="C157" s="121" t="e">
        <f>'Sortierung Rangliste'!Z45</f>
        <v>#N/A</v>
      </c>
      <c r="D157" s="152"/>
      <c r="E157" s="152"/>
      <c r="F157" s="152"/>
    </row>
    <row r="158" spans="1:6" ht="14.1" customHeight="1" x14ac:dyDescent="0.25">
      <c r="A158" s="152"/>
      <c r="B158" s="121" t="e">
        <f>'Sortierung Rangliste'!AA45</f>
        <v>#N/A</v>
      </c>
      <c r="C158" s="121" t="e">
        <f>'Sortierung Rangliste'!AB45</f>
        <v>#N/A</v>
      </c>
      <c r="D158" s="152"/>
      <c r="E158" s="152"/>
      <c r="F158" s="152"/>
    </row>
    <row r="159" spans="1:6" ht="9.9499999999999993" customHeight="1" x14ac:dyDescent="0.25">
      <c r="B159" s="122"/>
      <c r="C159" s="122"/>
    </row>
    <row r="160" spans="1:6" ht="18" customHeight="1" x14ac:dyDescent="0.25">
      <c r="A160" s="151" t="e">
        <f>IF(B160="","",2)</f>
        <v>#N/A</v>
      </c>
      <c r="B160" s="151" t="e">
        <f>'Sortierung Rangliste'!J46</f>
        <v>#N/A</v>
      </c>
      <c r="C160" s="151"/>
      <c r="D160" s="151" t="e">
        <f>'Sortierung Rangliste'!O46</f>
        <v>#N/A</v>
      </c>
      <c r="E160" s="151" t="e">
        <f>'Sortierung Rangliste'!N46</f>
        <v>#N/A</v>
      </c>
      <c r="F160" s="153" t="e">
        <f>'Sortierung Rangliste'!P46</f>
        <v>#N/A</v>
      </c>
    </row>
    <row r="161" spans="1:6" ht="14.1" customHeight="1" x14ac:dyDescent="0.25">
      <c r="A161" s="151"/>
      <c r="B161" s="121" t="e">
        <f>'Sortierung Rangliste'!U46</f>
        <v>#N/A</v>
      </c>
      <c r="C161" s="121" t="e">
        <f>'Sortierung Rangliste'!V46</f>
        <v>#N/A</v>
      </c>
      <c r="D161" s="151"/>
      <c r="E161" s="151"/>
      <c r="F161" s="153"/>
    </row>
    <row r="162" spans="1:6" ht="14.1" customHeight="1" x14ac:dyDescent="0.25">
      <c r="A162" s="151"/>
      <c r="B162" s="121" t="e">
        <f>'Sortierung Rangliste'!W46</f>
        <v>#N/A</v>
      </c>
      <c r="C162" s="121" t="e">
        <f>'Sortierung Rangliste'!X46</f>
        <v>#N/A</v>
      </c>
      <c r="D162" s="151"/>
      <c r="E162" s="151"/>
      <c r="F162" s="153"/>
    </row>
    <row r="163" spans="1:6" ht="14.1" customHeight="1" x14ac:dyDescent="0.25">
      <c r="A163" s="152"/>
      <c r="B163" s="121" t="e">
        <f>'Sortierung Rangliste'!Y46</f>
        <v>#N/A</v>
      </c>
      <c r="C163" s="121" t="e">
        <f>'Sortierung Rangliste'!Z46</f>
        <v>#N/A</v>
      </c>
      <c r="D163" s="152"/>
      <c r="E163" s="152"/>
      <c r="F163" s="152"/>
    </row>
    <row r="164" spans="1:6" ht="14.1" customHeight="1" x14ac:dyDescent="0.25">
      <c r="A164" s="152"/>
      <c r="B164" s="121" t="e">
        <f>'Sortierung Rangliste'!AA46</f>
        <v>#N/A</v>
      </c>
      <c r="C164" s="121" t="e">
        <f>'Sortierung Rangliste'!AB46</f>
        <v>#N/A</v>
      </c>
      <c r="D164" s="152"/>
      <c r="E164" s="152"/>
      <c r="F164" s="152"/>
    </row>
    <row r="165" spans="1:6" ht="9.9499999999999993" customHeight="1" x14ac:dyDescent="0.25">
      <c r="B165" s="122"/>
      <c r="C165" s="122"/>
    </row>
    <row r="166" spans="1:6" ht="18" customHeight="1" x14ac:dyDescent="0.25">
      <c r="A166" s="151" t="e">
        <f>IF(B166="","",3)</f>
        <v>#N/A</v>
      </c>
      <c r="B166" s="151" t="e">
        <f>'Sortierung Rangliste'!J47</f>
        <v>#N/A</v>
      </c>
      <c r="C166" s="151"/>
      <c r="D166" s="151" t="e">
        <f>'Sortierung Rangliste'!O47</f>
        <v>#N/A</v>
      </c>
      <c r="E166" s="151" t="e">
        <f>'Sortierung Rangliste'!N47</f>
        <v>#N/A</v>
      </c>
      <c r="F166" s="153" t="e">
        <f>'Sortierung Rangliste'!P47</f>
        <v>#N/A</v>
      </c>
    </row>
    <row r="167" spans="1:6" ht="14.1" customHeight="1" x14ac:dyDescent="0.25">
      <c r="A167" s="151"/>
      <c r="B167" s="121" t="e">
        <f>'Sortierung Rangliste'!U47</f>
        <v>#N/A</v>
      </c>
      <c r="C167" s="121" t="e">
        <f>'Sortierung Rangliste'!V47</f>
        <v>#N/A</v>
      </c>
      <c r="D167" s="151"/>
      <c r="E167" s="151"/>
      <c r="F167" s="153"/>
    </row>
    <row r="168" spans="1:6" ht="14.1" customHeight="1" x14ac:dyDescent="0.25">
      <c r="A168" s="151"/>
      <c r="B168" s="121" t="e">
        <f>'Sortierung Rangliste'!W47</f>
        <v>#N/A</v>
      </c>
      <c r="C168" s="121" t="e">
        <f>'Sortierung Rangliste'!X47</f>
        <v>#N/A</v>
      </c>
      <c r="D168" s="151"/>
      <c r="E168" s="151"/>
      <c r="F168" s="153"/>
    </row>
    <row r="169" spans="1:6" ht="14.1" customHeight="1" x14ac:dyDescent="0.25">
      <c r="A169" s="152"/>
      <c r="B169" s="121" t="e">
        <f>'Sortierung Rangliste'!Y47</f>
        <v>#N/A</v>
      </c>
      <c r="C169" s="121" t="e">
        <f>'Sortierung Rangliste'!Z47</f>
        <v>#N/A</v>
      </c>
      <c r="D169" s="152"/>
      <c r="E169" s="152"/>
      <c r="F169" s="152"/>
    </row>
    <row r="170" spans="1:6" ht="14.1" customHeight="1" x14ac:dyDescent="0.25">
      <c r="A170" s="152"/>
      <c r="B170" s="121" t="e">
        <f>'Sortierung Rangliste'!AA47</f>
        <v>#N/A</v>
      </c>
      <c r="C170" s="121" t="e">
        <f>'Sortierung Rangliste'!AB47</f>
        <v>#N/A</v>
      </c>
      <c r="D170" s="152"/>
      <c r="E170" s="152"/>
      <c r="F170" s="152"/>
    </row>
    <row r="171" spans="1:6" ht="9.9499999999999993" customHeight="1" x14ac:dyDescent="0.25">
      <c r="B171" s="122"/>
      <c r="C171" s="122"/>
    </row>
    <row r="172" spans="1:6" ht="18" customHeight="1" x14ac:dyDescent="0.25">
      <c r="A172" s="151" t="e">
        <f>IF(B172="","",4)</f>
        <v>#N/A</v>
      </c>
      <c r="B172" s="151" t="e">
        <f>'Sortierung Rangliste'!J48</f>
        <v>#N/A</v>
      </c>
      <c r="C172" s="151"/>
      <c r="D172" s="151" t="e">
        <f>'Sortierung Rangliste'!O48</f>
        <v>#N/A</v>
      </c>
      <c r="E172" s="151" t="e">
        <f>'Sortierung Rangliste'!N48</f>
        <v>#N/A</v>
      </c>
      <c r="F172" s="153" t="e">
        <f>'Sortierung Rangliste'!P48</f>
        <v>#N/A</v>
      </c>
    </row>
    <row r="173" spans="1:6" ht="14.1" customHeight="1" x14ac:dyDescent="0.25">
      <c r="A173" s="151"/>
      <c r="B173" s="121" t="e">
        <f>'Sortierung Rangliste'!U48</f>
        <v>#N/A</v>
      </c>
      <c r="C173" s="121" t="e">
        <f>'Sortierung Rangliste'!V48</f>
        <v>#N/A</v>
      </c>
      <c r="D173" s="151"/>
      <c r="E173" s="151"/>
      <c r="F173" s="153"/>
    </row>
    <row r="174" spans="1:6" ht="14.1" customHeight="1" x14ac:dyDescent="0.25">
      <c r="A174" s="151"/>
      <c r="B174" s="121" t="e">
        <f>'Sortierung Rangliste'!W48</f>
        <v>#N/A</v>
      </c>
      <c r="C174" s="121" t="e">
        <f>'Sortierung Rangliste'!X48</f>
        <v>#N/A</v>
      </c>
      <c r="D174" s="151"/>
      <c r="E174" s="151"/>
      <c r="F174" s="153"/>
    </row>
    <row r="175" spans="1:6" ht="14.1" customHeight="1" x14ac:dyDescent="0.25">
      <c r="A175" s="152"/>
      <c r="B175" s="121" t="e">
        <f>'Sortierung Rangliste'!Y48</f>
        <v>#N/A</v>
      </c>
      <c r="C175" s="121" t="e">
        <f>'Sortierung Rangliste'!Z48</f>
        <v>#N/A</v>
      </c>
      <c r="D175" s="152"/>
      <c r="E175" s="152"/>
      <c r="F175" s="152"/>
    </row>
    <row r="176" spans="1:6" ht="14.1" customHeight="1" x14ac:dyDescent="0.25">
      <c r="A176" s="152"/>
      <c r="B176" s="121" t="e">
        <f>'Sortierung Rangliste'!AA48</f>
        <v>#N/A</v>
      </c>
      <c r="C176" s="121" t="e">
        <f>'Sortierung Rangliste'!AB48</f>
        <v>#N/A</v>
      </c>
      <c r="D176" s="152"/>
      <c r="E176" s="152"/>
      <c r="F176" s="152"/>
    </row>
    <row r="177" spans="1:6" ht="9.9499999999999993" customHeight="1" x14ac:dyDescent="0.25">
      <c r="B177" s="122"/>
      <c r="C177" s="122"/>
    </row>
    <row r="178" spans="1:6" ht="18" customHeight="1" x14ac:dyDescent="0.25">
      <c r="A178" s="151" t="e">
        <f>IF(B178="","",5)</f>
        <v>#N/A</v>
      </c>
      <c r="B178" s="151" t="e">
        <f>'Sortierung Rangliste'!J49</f>
        <v>#N/A</v>
      </c>
      <c r="C178" s="151"/>
      <c r="D178" s="151" t="e">
        <f>'Sortierung Rangliste'!O49</f>
        <v>#N/A</v>
      </c>
      <c r="E178" s="151" t="e">
        <f>'Sortierung Rangliste'!N49</f>
        <v>#N/A</v>
      </c>
      <c r="F178" s="153" t="e">
        <f>'Sortierung Rangliste'!P49</f>
        <v>#N/A</v>
      </c>
    </row>
    <row r="179" spans="1:6" ht="14.1" customHeight="1" x14ac:dyDescent="0.25">
      <c r="A179" s="151"/>
      <c r="B179" s="121" t="e">
        <f>'Sortierung Rangliste'!U49</f>
        <v>#N/A</v>
      </c>
      <c r="C179" s="121" t="e">
        <f>'Sortierung Rangliste'!V49</f>
        <v>#N/A</v>
      </c>
      <c r="D179" s="151"/>
      <c r="E179" s="151"/>
      <c r="F179" s="153"/>
    </row>
    <row r="180" spans="1:6" ht="14.1" customHeight="1" x14ac:dyDescent="0.25">
      <c r="A180" s="151"/>
      <c r="B180" s="121" t="e">
        <f>'Sortierung Rangliste'!W49</f>
        <v>#N/A</v>
      </c>
      <c r="C180" s="121" t="e">
        <f>'Sortierung Rangliste'!X49</f>
        <v>#N/A</v>
      </c>
      <c r="D180" s="151"/>
      <c r="E180" s="151"/>
      <c r="F180" s="153"/>
    </row>
    <row r="181" spans="1:6" ht="14.1" customHeight="1" x14ac:dyDescent="0.25">
      <c r="A181" s="152"/>
      <c r="B181" s="121" t="e">
        <f>'Sortierung Rangliste'!Y49</f>
        <v>#N/A</v>
      </c>
      <c r="C181" s="121" t="e">
        <f>'Sortierung Rangliste'!Z49</f>
        <v>#N/A</v>
      </c>
      <c r="D181" s="152"/>
      <c r="E181" s="152"/>
      <c r="F181" s="152"/>
    </row>
    <row r="182" spans="1:6" ht="14.1" customHeight="1" x14ac:dyDescent="0.25">
      <c r="A182" s="152"/>
      <c r="B182" s="121" t="e">
        <f>'Sortierung Rangliste'!AA49</f>
        <v>#N/A</v>
      </c>
      <c r="C182" s="121" t="e">
        <f>'Sortierung Rangliste'!AB49</f>
        <v>#N/A</v>
      </c>
      <c r="D182" s="152"/>
      <c r="E182" s="152"/>
      <c r="F182" s="152"/>
    </row>
    <row r="183" spans="1:6" ht="9.9499999999999993" customHeight="1" x14ac:dyDescent="0.25">
      <c r="B183" s="122"/>
      <c r="C183" s="122"/>
    </row>
    <row r="184" spans="1:6" ht="18" customHeight="1" x14ac:dyDescent="0.25">
      <c r="A184" s="151" t="str">
        <f>IF(B184="","",6)</f>
        <v/>
      </c>
      <c r="B184" s="151" t="str">
        <f>'Sortierung Rangliste'!J50</f>
        <v/>
      </c>
      <c r="C184" s="151"/>
      <c r="D184" s="151" t="str">
        <f>'Sortierung Rangliste'!O50</f>
        <v/>
      </c>
      <c r="E184" s="151" t="str">
        <f>'Sortierung Rangliste'!N50</f>
        <v/>
      </c>
      <c r="F184" s="153" t="str">
        <f>'Sortierung Rangliste'!P50</f>
        <v/>
      </c>
    </row>
    <row r="185" spans="1:6" ht="14.1" customHeight="1" x14ac:dyDescent="0.25">
      <c r="A185" s="151"/>
      <c r="B185" s="121" t="str">
        <f>'Sortierung Rangliste'!U50</f>
        <v/>
      </c>
      <c r="C185" s="121" t="str">
        <f>'Sortierung Rangliste'!V50</f>
        <v/>
      </c>
      <c r="D185" s="151"/>
      <c r="E185" s="151"/>
      <c r="F185" s="153"/>
    </row>
    <row r="186" spans="1:6" ht="14.1" customHeight="1" x14ac:dyDescent="0.25">
      <c r="A186" s="151"/>
      <c r="B186" s="121" t="str">
        <f>'Sortierung Rangliste'!W50</f>
        <v/>
      </c>
      <c r="C186" s="121" t="str">
        <f>'Sortierung Rangliste'!X50</f>
        <v/>
      </c>
      <c r="D186" s="151"/>
      <c r="E186" s="151"/>
      <c r="F186" s="153"/>
    </row>
    <row r="187" spans="1:6" ht="14.1" customHeight="1" x14ac:dyDescent="0.25">
      <c r="A187" s="152"/>
      <c r="B187" s="121" t="str">
        <f>'Sortierung Rangliste'!Y50</f>
        <v/>
      </c>
      <c r="C187" s="121" t="str">
        <f>'Sortierung Rangliste'!Z50</f>
        <v/>
      </c>
      <c r="D187" s="152"/>
      <c r="E187" s="152"/>
      <c r="F187" s="152"/>
    </row>
    <row r="188" spans="1:6" ht="14.1" customHeight="1" x14ac:dyDescent="0.25">
      <c r="A188" s="152"/>
      <c r="B188" s="121" t="str">
        <f>'Sortierung Rangliste'!AA50</f>
        <v/>
      </c>
      <c r="C188" s="121" t="str">
        <f>'Sortierung Rangliste'!AB50</f>
        <v/>
      </c>
      <c r="D188" s="152"/>
      <c r="E188" s="152"/>
      <c r="F188" s="152"/>
    </row>
    <row r="189" spans="1:6" ht="9.9499999999999993" customHeight="1" x14ac:dyDescent="0.25">
      <c r="B189" s="122"/>
      <c r="C189" s="122"/>
    </row>
    <row r="190" spans="1:6" ht="18" customHeight="1" x14ac:dyDescent="0.25">
      <c r="A190" s="151" t="str">
        <f>IF(B190="","",7)</f>
        <v/>
      </c>
      <c r="B190" s="151" t="str">
        <f>'Sortierung Rangliste'!J51</f>
        <v/>
      </c>
      <c r="C190" s="151"/>
      <c r="D190" s="151" t="str">
        <f>'Sortierung Rangliste'!O51</f>
        <v/>
      </c>
      <c r="E190" s="151" t="str">
        <f>'Sortierung Rangliste'!N51</f>
        <v/>
      </c>
      <c r="F190" s="153" t="str">
        <f>'Sortierung Rangliste'!P51</f>
        <v/>
      </c>
    </row>
    <row r="191" spans="1:6" ht="14.1" customHeight="1" x14ac:dyDescent="0.25">
      <c r="A191" s="151"/>
      <c r="B191" s="121" t="str">
        <f>'Sortierung Rangliste'!U51</f>
        <v/>
      </c>
      <c r="C191" s="121" t="str">
        <f>'Sortierung Rangliste'!V51</f>
        <v/>
      </c>
      <c r="D191" s="151"/>
      <c r="E191" s="151"/>
      <c r="F191" s="153"/>
    </row>
    <row r="192" spans="1:6" ht="14.1" customHeight="1" x14ac:dyDescent="0.25">
      <c r="A192" s="151"/>
      <c r="B192" s="121" t="str">
        <f>'Sortierung Rangliste'!W51</f>
        <v/>
      </c>
      <c r="C192" s="121" t="str">
        <f>'Sortierung Rangliste'!X51</f>
        <v/>
      </c>
      <c r="D192" s="151"/>
      <c r="E192" s="151"/>
      <c r="F192" s="153"/>
    </row>
    <row r="193" spans="1:6" ht="14.1" customHeight="1" x14ac:dyDescent="0.25">
      <c r="A193" s="152"/>
      <c r="B193" s="121" t="str">
        <f>'Sortierung Rangliste'!Y51</f>
        <v/>
      </c>
      <c r="C193" s="121" t="str">
        <f>'Sortierung Rangliste'!Z51</f>
        <v/>
      </c>
      <c r="D193" s="152"/>
      <c r="E193" s="152"/>
      <c r="F193" s="152"/>
    </row>
    <row r="194" spans="1:6" ht="14.1" customHeight="1" x14ac:dyDescent="0.25">
      <c r="A194" s="152"/>
      <c r="B194" s="121" t="str">
        <f>'Sortierung Rangliste'!AA51</f>
        <v/>
      </c>
      <c r="C194" s="121" t="str">
        <f>'Sortierung Rangliste'!AB51</f>
        <v/>
      </c>
      <c r="D194" s="152"/>
      <c r="E194" s="152"/>
      <c r="F194" s="152"/>
    </row>
    <row r="195" spans="1:6" ht="9.9499999999999993" customHeight="1" x14ac:dyDescent="0.25">
      <c r="B195" s="122"/>
      <c r="C195" s="122"/>
    </row>
    <row r="196" spans="1:6" ht="18" customHeight="1" x14ac:dyDescent="0.25">
      <c r="A196" s="151" t="str">
        <f>IF(B196="","",8)</f>
        <v/>
      </c>
      <c r="B196" s="151" t="str">
        <f>'Sortierung Rangliste'!J52</f>
        <v/>
      </c>
      <c r="C196" s="151"/>
      <c r="D196" s="151" t="str">
        <f>'Sortierung Rangliste'!O52</f>
        <v/>
      </c>
      <c r="E196" s="151" t="str">
        <f>'Sortierung Rangliste'!N52</f>
        <v/>
      </c>
      <c r="F196" s="153" t="str">
        <f>'Sortierung Rangliste'!P52</f>
        <v/>
      </c>
    </row>
    <row r="197" spans="1:6" ht="14.1" customHeight="1" x14ac:dyDescent="0.25">
      <c r="A197" s="151"/>
      <c r="B197" s="121" t="str">
        <f>'Sortierung Rangliste'!U52</f>
        <v/>
      </c>
      <c r="C197" s="121" t="str">
        <f>'Sortierung Rangliste'!V52</f>
        <v/>
      </c>
      <c r="D197" s="151"/>
      <c r="E197" s="151"/>
      <c r="F197" s="153"/>
    </row>
    <row r="198" spans="1:6" ht="14.1" customHeight="1" x14ac:dyDescent="0.25">
      <c r="A198" s="151"/>
      <c r="B198" s="121" t="str">
        <f>'Sortierung Rangliste'!W52</f>
        <v/>
      </c>
      <c r="C198" s="121" t="str">
        <f>'Sortierung Rangliste'!X52</f>
        <v/>
      </c>
      <c r="D198" s="151"/>
      <c r="E198" s="151"/>
      <c r="F198" s="153"/>
    </row>
    <row r="199" spans="1:6" ht="14.1" customHeight="1" x14ac:dyDescent="0.25">
      <c r="A199" s="152"/>
      <c r="B199" s="121" t="str">
        <f>'Sortierung Rangliste'!Y52</f>
        <v/>
      </c>
      <c r="C199" s="121" t="str">
        <f>'Sortierung Rangliste'!Z52</f>
        <v/>
      </c>
      <c r="D199" s="152"/>
      <c r="E199" s="152"/>
      <c r="F199" s="152"/>
    </row>
    <row r="200" spans="1:6" ht="14.1" customHeight="1" x14ac:dyDescent="0.25">
      <c r="A200" s="152"/>
      <c r="B200" s="121" t="str">
        <f>'Sortierung Rangliste'!AA52</f>
        <v/>
      </c>
      <c r="C200" s="121" t="str">
        <f>'Sortierung Rangliste'!AB52</f>
        <v/>
      </c>
      <c r="D200" s="152"/>
      <c r="E200" s="152"/>
      <c r="F200" s="152"/>
    </row>
    <row r="201" spans="1:6" ht="30" customHeight="1" x14ac:dyDescent="0.25">
      <c r="A201" s="154" t="s">
        <v>110</v>
      </c>
      <c r="B201" s="154"/>
      <c r="C201" s="154"/>
      <c r="D201" s="154"/>
      <c r="E201" s="154"/>
      <c r="F201" s="154"/>
    </row>
    <row r="202" spans="1:6" ht="20.100000000000001" customHeight="1" x14ac:dyDescent="0.25"/>
    <row r="203" spans="1:6" ht="20.100000000000001" customHeight="1" x14ac:dyDescent="0.25">
      <c r="A203" s="120" t="s">
        <v>97</v>
      </c>
      <c r="B203" s="155" t="s">
        <v>95</v>
      </c>
      <c r="C203" s="155"/>
      <c r="D203" s="120" t="s">
        <v>105</v>
      </c>
      <c r="E203" s="120" t="s">
        <v>106</v>
      </c>
      <c r="F203" s="120" t="s">
        <v>74</v>
      </c>
    </row>
    <row r="204" spans="1:6" ht="18" customHeight="1" x14ac:dyDescent="0.25">
      <c r="A204" s="151" t="e">
        <f>IF(B204="","",1)</f>
        <v>#N/A</v>
      </c>
      <c r="B204" s="151" t="e">
        <f>'Sortierung Rangliste'!J56</f>
        <v>#N/A</v>
      </c>
      <c r="C204" s="151"/>
      <c r="D204" s="151" t="e">
        <f>'Sortierung Rangliste'!O56</f>
        <v>#N/A</v>
      </c>
      <c r="E204" s="151" t="e">
        <f>'Sortierung Rangliste'!N56</f>
        <v>#N/A</v>
      </c>
      <c r="F204" s="153" t="e">
        <f>'Sortierung Rangliste'!P56</f>
        <v>#N/A</v>
      </c>
    </row>
    <row r="205" spans="1:6" ht="14.1" customHeight="1" x14ac:dyDescent="0.25">
      <c r="A205" s="151"/>
      <c r="B205" s="121" t="e">
        <f>'Sortierung Rangliste'!U56</f>
        <v>#N/A</v>
      </c>
      <c r="C205" s="121" t="e">
        <f>'Sortierung Rangliste'!V56</f>
        <v>#N/A</v>
      </c>
      <c r="D205" s="151"/>
      <c r="E205" s="151"/>
      <c r="F205" s="153"/>
    </row>
    <row r="206" spans="1:6" ht="14.1" customHeight="1" x14ac:dyDescent="0.25">
      <c r="A206" s="151"/>
      <c r="B206" s="121" t="e">
        <f>'Sortierung Rangliste'!W56</f>
        <v>#N/A</v>
      </c>
      <c r="C206" s="121" t="e">
        <f>'Sortierung Rangliste'!X56</f>
        <v>#N/A</v>
      </c>
      <c r="D206" s="151"/>
      <c r="E206" s="151"/>
      <c r="F206" s="153"/>
    </row>
    <row r="207" spans="1:6" ht="14.1" customHeight="1" x14ac:dyDescent="0.25">
      <c r="A207" s="152"/>
      <c r="B207" s="121" t="e">
        <f>'Sortierung Rangliste'!Y56</f>
        <v>#N/A</v>
      </c>
      <c r="C207" s="121" t="e">
        <f>'Sortierung Rangliste'!Z56</f>
        <v>#N/A</v>
      </c>
      <c r="D207" s="152"/>
      <c r="E207" s="152"/>
      <c r="F207" s="152"/>
    </row>
    <row r="208" spans="1:6" ht="14.1" customHeight="1" x14ac:dyDescent="0.25">
      <c r="A208" s="152"/>
      <c r="B208" s="121" t="e">
        <f>'Sortierung Rangliste'!AA56</f>
        <v>#N/A</v>
      </c>
      <c r="C208" s="121" t="e">
        <f>'Sortierung Rangliste'!AB56</f>
        <v>#N/A</v>
      </c>
      <c r="D208" s="152"/>
      <c r="E208" s="152"/>
      <c r="F208" s="152"/>
    </row>
    <row r="209" spans="1:6" ht="9.9499999999999993" customHeight="1" x14ac:dyDescent="0.25">
      <c r="B209" s="122"/>
      <c r="C209" s="122"/>
    </row>
    <row r="210" spans="1:6" ht="18" customHeight="1" x14ac:dyDescent="0.25">
      <c r="A210" s="151" t="str">
        <f>IF(B210="","",2)</f>
        <v/>
      </c>
      <c r="B210" s="151" t="str">
        <f>'Sortierung Rangliste'!J57</f>
        <v/>
      </c>
      <c r="C210" s="151"/>
      <c r="D210" s="151" t="str">
        <f>'Sortierung Rangliste'!O57</f>
        <v/>
      </c>
      <c r="E210" s="151" t="str">
        <f>'Sortierung Rangliste'!N57</f>
        <v/>
      </c>
      <c r="F210" s="153" t="str">
        <f>'Sortierung Rangliste'!P57</f>
        <v/>
      </c>
    </row>
    <row r="211" spans="1:6" ht="14.1" customHeight="1" x14ac:dyDescent="0.25">
      <c r="A211" s="151"/>
      <c r="B211" s="121" t="str">
        <f>'Sortierung Rangliste'!U57</f>
        <v/>
      </c>
      <c r="C211" s="121" t="str">
        <f>'Sortierung Rangliste'!V57</f>
        <v/>
      </c>
      <c r="D211" s="151"/>
      <c r="E211" s="151"/>
      <c r="F211" s="153"/>
    </row>
    <row r="212" spans="1:6" ht="14.1" customHeight="1" x14ac:dyDescent="0.25">
      <c r="A212" s="151"/>
      <c r="B212" s="121" t="str">
        <f>'Sortierung Rangliste'!W57</f>
        <v/>
      </c>
      <c r="C212" s="121" t="str">
        <f>'Sortierung Rangliste'!X57</f>
        <v/>
      </c>
      <c r="D212" s="151"/>
      <c r="E212" s="151"/>
      <c r="F212" s="153"/>
    </row>
    <row r="213" spans="1:6" ht="14.1" customHeight="1" x14ac:dyDescent="0.25">
      <c r="A213" s="152"/>
      <c r="B213" s="121" t="str">
        <f>'Sortierung Rangliste'!Y57</f>
        <v/>
      </c>
      <c r="C213" s="121" t="str">
        <f>'Sortierung Rangliste'!Z57</f>
        <v/>
      </c>
      <c r="D213" s="152"/>
      <c r="E213" s="152"/>
      <c r="F213" s="152"/>
    </row>
    <row r="214" spans="1:6" ht="14.1" customHeight="1" x14ac:dyDescent="0.25">
      <c r="A214" s="152"/>
      <c r="B214" s="121" t="str">
        <f>'Sortierung Rangliste'!AA57</f>
        <v/>
      </c>
      <c r="C214" s="121" t="str">
        <f>'Sortierung Rangliste'!AB57</f>
        <v/>
      </c>
      <c r="D214" s="152"/>
      <c r="E214" s="152"/>
      <c r="F214" s="152"/>
    </row>
    <row r="215" spans="1:6" ht="9.9499999999999993" customHeight="1" x14ac:dyDescent="0.25">
      <c r="B215" s="122"/>
      <c r="C215" s="122"/>
    </row>
    <row r="216" spans="1:6" ht="18" customHeight="1" x14ac:dyDescent="0.25">
      <c r="A216" s="151" t="e">
        <f>IF(B216="","",3)</f>
        <v>#N/A</v>
      </c>
      <c r="B216" s="151" t="e">
        <f>'Sortierung Rangliste'!J58</f>
        <v>#N/A</v>
      </c>
      <c r="C216" s="151"/>
      <c r="D216" s="151" t="e">
        <f>'Sortierung Rangliste'!O58</f>
        <v>#N/A</v>
      </c>
      <c r="E216" s="151" t="e">
        <f>'Sortierung Rangliste'!N58</f>
        <v>#N/A</v>
      </c>
      <c r="F216" s="153" t="e">
        <f>'Sortierung Rangliste'!P58</f>
        <v>#N/A</v>
      </c>
    </row>
    <row r="217" spans="1:6" ht="14.1" customHeight="1" x14ac:dyDescent="0.25">
      <c r="A217" s="151"/>
      <c r="B217" s="121" t="e">
        <f>'Sortierung Rangliste'!U58</f>
        <v>#N/A</v>
      </c>
      <c r="C217" s="121" t="e">
        <f>'Sortierung Rangliste'!V58</f>
        <v>#N/A</v>
      </c>
      <c r="D217" s="151"/>
      <c r="E217" s="151"/>
      <c r="F217" s="153"/>
    </row>
    <row r="218" spans="1:6" ht="14.1" customHeight="1" x14ac:dyDescent="0.25">
      <c r="A218" s="151"/>
      <c r="B218" s="121" t="e">
        <f>'Sortierung Rangliste'!W58</f>
        <v>#N/A</v>
      </c>
      <c r="C218" s="121" t="e">
        <f>'Sortierung Rangliste'!X58</f>
        <v>#N/A</v>
      </c>
      <c r="D218" s="151"/>
      <c r="E218" s="151"/>
      <c r="F218" s="153"/>
    </row>
    <row r="219" spans="1:6" ht="14.1" customHeight="1" x14ac:dyDescent="0.25">
      <c r="A219" s="152"/>
      <c r="B219" s="121" t="e">
        <f>'Sortierung Rangliste'!Y58</f>
        <v>#N/A</v>
      </c>
      <c r="C219" s="121" t="e">
        <f>'Sortierung Rangliste'!Z58</f>
        <v>#N/A</v>
      </c>
      <c r="D219" s="152"/>
      <c r="E219" s="152"/>
      <c r="F219" s="152"/>
    </row>
    <row r="220" spans="1:6" ht="14.1" customHeight="1" x14ac:dyDescent="0.25">
      <c r="A220" s="152"/>
      <c r="B220" s="121" t="e">
        <f>'Sortierung Rangliste'!AA58</f>
        <v>#N/A</v>
      </c>
      <c r="C220" s="121" t="e">
        <f>'Sortierung Rangliste'!AB58</f>
        <v>#N/A</v>
      </c>
      <c r="D220" s="152"/>
      <c r="E220" s="152"/>
      <c r="F220" s="152"/>
    </row>
    <row r="221" spans="1:6" ht="9.9499999999999993" customHeight="1" x14ac:dyDescent="0.25">
      <c r="B221" s="122"/>
      <c r="C221" s="122"/>
    </row>
    <row r="222" spans="1:6" ht="18" customHeight="1" x14ac:dyDescent="0.25">
      <c r="A222" s="151" t="e">
        <f>IF(B222="","",4)</f>
        <v>#N/A</v>
      </c>
      <c r="B222" s="151" t="e">
        <f>'Sortierung Rangliste'!J59</f>
        <v>#N/A</v>
      </c>
      <c r="C222" s="151"/>
      <c r="D222" s="151" t="e">
        <f>'Sortierung Rangliste'!O59</f>
        <v>#N/A</v>
      </c>
      <c r="E222" s="151" t="e">
        <f>'Sortierung Rangliste'!N59</f>
        <v>#N/A</v>
      </c>
      <c r="F222" s="153" t="e">
        <f>'Sortierung Rangliste'!P59</f>
        <v>#N/A</v>
      </c>
    </row>
    <row r="223" spans="1:6" ht="14.1" customHeight="1" x14ac:dyDescent="0.25">
      <c r="A223" s="151"/>
      <c r="B223" s="121" t="e">
        <f>'Sortierung Rangliste'!U59</f>
        <v>#N/A</v>
      </c>
      <c r="C223" s="121" t="e">
        <f>'Sortierung Rangliste'!V59</f>
        <v>#N/A</v>
      </c>
      <c r="D223" s="151"/>
      <c r="E223" s="151"/>
      <c r="F223" s="153"/>
    </row>
    <row r="224" spans="1:6" ht="14.1" customHeight="1" x14ac:dyDescent="0.25">
      <c r="A224" s="151"/>
      <c r="B224" s="121" t="e">
        <f>'Sortierung Rangliste'!W59</f>
        <v>#N/A</v>
      </c>
      <c r="C224" s="121" t="e">
        <f>'Sortierung Rangliste'!X59</f>
        <v>#N/A</v>
      </c>
      <c r="D224" s="151"/>
      <c r="E224" s="151"/>
      <c r="F224" s="153"/>
    </row>
    <row r="225" spans="1:6" ht="14.1" customHeight="1" x14ac:dyDescent="0.25">
      <c r="A225" s="152"/>
      <c r="B225" s="121" t="e">
        <f>'Sortierung Rangliste'!Y59</f>
        <v>#N/A</v>
      </c>
      <c r="C225" s="121" t="e">
        <f>'Sortierung Rangliste'!Z59</f>
        <v>#N/A</v>
      </c>
      <c r="D225" s="152"/>
      <c r="E225" s="152"/>
      <c r="F225" s="152"/>
    </row>
    <row r="226" spans="1:6" ht="14.1" customHeight="1" x14ac:dyDescent="0.25">
      <c r="A226" s="152"/>
      <c r="B226" s="121" t="e">
        <f>'Sortierung Rangliste'!AA59</f>
        <v>#N/A</v>
      </c>
      <c r="C226" s="121" t="e">
        <f>'Sortierung Rangliste'!AB59</f>
        <v>#N/A</v>
      </c>
      <c r="D226" s="152"/>
      <c r="E226" s="152"/>
      <c r="F226" s="152"/>
    </row>
    <row r="227" spans="1:6" ht="9.9499999999999993" customHeight="1" x14ac:dyDescent="0.25">
      <c r="B227" s="122"/>
      <c r="C227" s="122"/>
    </row>
    <row r="228" spans="1:6" ht="18" customHeight="1" x14ac:dyDescent="0.25">
      <c r="A228" s="151" t="e">
        <f>IF(B228="","",5)</f>
        <v>#N/A</v>
      </c>
      <c r="B228" s="151" t="e">
        <f>'Sortierung Rangliste'!J60</f>
        <v>#N/A</v>
      </c>
      <c r="C228" s="151"/>
      <c r="D228" s="151" t="e">
        <f>'Sortierung Rangliste'!O60</f>
        <v>#N/A</v>
      </c>
      <c r="E228" s="151" t="e">
        <f>'Sortierung Rangliste'!N60</f>
        <v>#N/A</v>
      </c>
      <c r="F228" s="153" t="e">
        <f>'Sortierung Rangliste'!P60</f>
        <v>#N/A</v>
      </c>
    </row>
    <row r="229" spans="1:6" ht="14.1" customHeight="1" x14ac:dyDescent="0.25">
      <c r="A229" s="151"/>
      <c r="B229" s="121" t="e">
        <f>'Sortierung Rangliste'!U60</f>
        <v>#N/A</v>
      </c>
      <c r="C229" s="121" t="e">
        <f>'Sortierung Rangliste'!V60</f>
        <v>#N/A</v>
      </c>
      <c r="D229" s="151"/>
      <c r="E229" s="151"/>
      <c r="F229" s="153"/>
    </row>
    <row r="230" spans="1:6" ht="14.1" customHeight="1" x14ac:dyDescent="0.25">
      <c r="A230" s="151"/>
      <c r="B230" s="121" t="e">
        <f>'Sortierung Rangliste'!W60</f>
        <v>#N/A</v>
      </c>
      <c r="C230" s="121" t="e">
        <f>'Sortierung Rangliste'!X60</f>
        <v>#N/A</v>
      </c>
      <c r="D230" s="151"/>
      <c r="E230" s="151"/>
      <c r="F230" s="153"/>
    </row>
    <row r="231" spans="1:6" ht="14.1" customHeight="1" x14ac:dyDescent="0.25">
      <c r="A231" s="152"/>
      <c r="B231" s="121" t="e">
        <f>'Sortierung Rangliste'!Y60</f>
        <v>#N/A</v>
      </c>
      <c r="C231" s="121" t="e">
        <f>'Sortierung Rangliste'!Z60</f>
        <v>#N/A</v>
      </c>
      <c r="D231" s="152"/>
      <c r="E231" s="152"/>
      <c r="F231" s="152"/>
    </row>
    <row r="232" spans="1:6" ht="14.1" customHeight="1" x14ac:dyDescent="0.25">
      <c r="A232" s="152"/>
      <c r="B232" s="121" t="e">
        <f>'Sortierung Rangliste'!AA60</f>
        <v>#N/A</v>
      </c>
      <c r="C232" s="121" t="e">
        <f>'Sortierung Rangliste'!AB60</f>
        <v>#N/A</v>
      </c>
      <c r="D232" s="152"/>
      <c r="E232" s="152"/>
      <c r="F232" s="152"/>
    </row>
    <row r="233" spans="1:6" ht="9.9499999999999993" customHeight="1" x14ac:dyDescent="0.25">
      <c r="B233" s="122"/>
      <c r="C233" s="122"/>
    </row>
    <row r="234" spans="1:6" ht="18" customHeight="1" x14ac:dyDescent="0.25">
      <c r="A234" s="151" t="e">
        <f>IF(B234="","",6)</f>
        <v>#N/A</v>
      </c>
      <c r="B234" s="151" t="e">
        <f>'Sortierung Rangliste'!J61</f>
        <v>#N/A</v>
      </c>
      <c r="C234" s="151"/>
      <c r="D234" s="151" t="e">
        <f>'Sortierung Rangliste'!O61</f>
        <v>#N/A</v>
      </c>
      <c r="E234" s="151" t="e">
        <f>'Sortierung Rangliste'!N61</f>
        <v>#N/A</v>
      </c>
      <c r="F234" s="153" t="e">
        <f>'Sortierung Rangliste'!P61</f>
        <v>#N/A</v>
      </c>
    </row>
    <row r="235" spans="1:6" ht="14.1" customHeight="1" x14ac:dyDescent="0.25">
      <c r="A235" s="151"/>
      <c r="B235" s="121" t="e">
        <f>'Sortierung Rangliste'!U61</f>
        <v>#N/A</v>
      </c>
      <c r="C235" s="121" t="e">
        <f>'Sortierung Rangliste'!V61</f>
        <v>#N/A</v>
      </c>
      <c r="D235" s="151"/>
      <c r="E235" s="151"/>
      <c r="F235" s="153"/>
    </row>
    <row r="236" spans="1:6" ht="14.1" customHeight="1" x14ac:dyDescent="0.25">
      <c r="A236" s="151"/>
      <c r="B236" s="121" t="e">
        <f>'Sortierung Rangliste'!W61</f>
        <v>#N/A</v>
      </c>
      <c r="C236" s="121" t="e">
        <f>'Sortierung Rangliste'!X61</f>
        <v>#N/A</v>
      </c>
      <c r="D236" s="151"/>
      <c r="E236" s="151"/>
      <c r="F236" s="153"/>
    </row>
    <row r="237" spans="1:6" ht="14.1" customHeight="1" x14ac:dyDescent="0.25">
      <c r="A237" s="152"/>
      <c r="B237" s="121" t="e">
        <f>'Sortierung Rangliste'!Y61</f>
        <v>#N/A</v>
      </c>
      <c r="C237" s="121" t="e">
        <f>'Sortierung Rangliste'!Z61</f>
        <v>#N/A</v>
      </c>
      <c r="D237" s="152"/>
      <c r="E237" s="152"/>
      <c r="F237" s="152"/>
    </row>
    <row r="238" spans="1:6" ht="14.1" customHeight="1" x14ac:dyDescent="0.25">
      <c r="A238" s="152"/>
      <c r="B238" s="121" t="e">
        <f>'Sortierung Rangliste'!AA61</f>
        <v>#N/A</v>
      </c>
      <c r="C238" s="121" t="e">
        <f>'Sortierung Rangliste'!AB61</f>
        <v>#N/A</v>
      </c>
      <c r="D238" s="152"/>
      <c r="E238" s="152"/>
      <c r="F238" s="152"/>
    </row>
    <row r="239" spans="1:6" ht="9.9499999999999993" customHeight="1" x14ac:dyDescent="0.25">
      <c r="B239" s="122"/>
      <c r="C239" s="122"/>
    </row>
    <row r="240" spans="1:6" ht="18" customHeight="1" x14ac:dyDescent="0.25">
      <c r="A240" s="151" t="str">
        <f>IF(B240="","",7)</f>
        <v/>
      </c>
      <c r="B240" s="151" t="str">
        <f>'Sortierung Rangliste'!J62</f>
        <v/>
      </c>
      <c r="C240" s="151"/>
      <c r="D240" s="151" t="str">
        <f>'Sortierung Rangliste'!O62</f>
        <v/>
      </c>
      <c r="E240" s="151" t="str">
        <f>'Sortierung Rangliste'!N62</f>
        <v/>
      </c>
      <c r="F240" s="153" t="str">
        <f>'Sortierung Rangliste'!P62</f>
        <v/>
      </c>
    </row>
    <row r="241" spans="1:6" ht="14.1" customHeight="1" x14ac:dyDescent="0.25">
      <c r="A241" s="151"/>
      <c r="B241" s="121" t="str">
        <f>'Sortierung Rangliste'!U62</f>
        <v/>
      </c>
      <c r="C241" s="121" t="str">
        <f>'Sortierung Rangliste'!V62</f>
        <v/>
      </c>
      <c r="D241" s="151"/>
      <c r="E241" s="151"/>
      <c r="F241" s="153"/>
    </row>
    <row r="242" spans="1:6" ht="14.1" customHeight="1" x14ac:dyDescent="0.25">
      <c r="A242" s="151"/>
      <c r="B242" s="121" t="str">
        <f>'Sortierung Rangliste'!W62</f>
        <v/>
      </c>
      <c r="C242" s="121" t="str">
        <f>'Sortierung Rangliste'!X62</f>
        <v/>
      </c>
      <c r="D242" s="151"/>
      <c r="E242" s="151"/>
      <c r="F242" s="153"/>
    </row>
    <row r="243" spans="1:6" ht="14.1" customHeight="1" x14ac:dyDescent="0.25">
      <c r="A243" s="152"/>
      <c r="B243" s="121" t="str">
        <f>'Sortierung Rangliste'!Y62</f>
        <v/>
      </c>
      <c r="C243" s="121" t="str">
        <f>'Sortierung Rangliste'!Z62</f>
        <v/>
      </c>
      <c r="D243" s="152"/>
      <c r="E243" s="152"/>
      <c r="F243" s="152"/>
    </row>
    <row r="244" spans="1:6" ht="14.1" customHeight="1" x14ac:dyDescent="0.25">
      <c r="A244" s="152"/>
      <c r="B244" s="121" t="str">
        <f>'Sortierung Rangliste'!AA62</f>
        <v/>
      </c>
      <c r="C244" s="121" t="str">
        <f>'Sortierung Rangliste'!AB62</f>
        <v/>
      </c>
      <c r="D244" s="152"/>
      <c r="E244" s="152"/>
      <c r="F244" s="152"/>
    </row>
    <row r="245" spans="1:6" ht="9.9499999999999993" customHeight="1" x14ac:dyDescent="0.25">
      <c r="B245" s="122"/>
      <c r="C245" s="122"/>
    </row>
    <row r="246" spans="1:6" ht="18" customHeight="1" x14ac:dyDescent="0.25">
      <c r="A246" s="151" t="str">
        <f>IF(B246="","",8)</f>
        <v/>
      </c>
      <c r="B246" s="151" t="str">
        <f>'Sortierung Rangliste'!J63</f>
        <v/>
      </c>
      <c r="C246" s="151"/>
      <c r="D246" s="151" t="str">
        <f>'Sortierung Rangliste'!O63</f>
        <v/>
      </c>
      <c r="E246" s="151" t="str">
        <f>'Sortierung Rangliste'!N63</f>
        <v/>
      </c>
      <c r="F246" s="153" t="str">
        <f>'Sortierung Rangliste'!P63</f>
        <v/>
      </c>
    </row>
    <row r="247" spans="1:6" ht="14.1" customHeight="1" x14ac:dyDescent="0.25">
      <c r="A247" s="151"/>
      <c r="B247" s="121" t="str">
        <f>'Sortierung Rangliste'!U63</f>
        <v/>
      </c>
      <c r="C247" s="121" t="str">
        <f>'Sortierung Rangliste'!V63</f>
        <v/>
      </c>
      <c r="D247" s="151"/>
      <c r="E247" s="151"/>
      <c r="F247" s="153"/>
    </row>
    <row r="248" spans="1:6" ht="14.1" customHeight="1" x14ac:dyDescent="0.25">
      <c r="A248" s="151"/>
      <c r="B248" s="121" t="str">
        <f>'Sortierung Rangliste'!W63</f>
        <v/>
      </c>
      <c r="C248" s="121" t="str">
        <f>'Sortierung Rangliste'!X63</f>
        <v/>
      </c>
      <c r="D248" s="151"/>
      <c r="E248" s="151"/>
      <c r="F248" s="153"/>
    </row>
    <row r="249" spans="1:6" ht="14.1" customHeight="1" x14ac:dyDescent="0.25">
      <c r="A249" s="152"/>
      <c r="B249" s="121" t="str">
        <f>'Sortierung Rangliste'!Y63</f>
        <v/>
      </c>
      <c r="C249" s="121" t="str">
        <f>'Sortierung Rangliste'!Z63</f>
        <v/>
      </c>
      <c r="D249" s="152"/>
      <c r="E249" s="152"/>
      <c r="F249" s="152"/>
    </row>
    <row r="250" spans="1:6" ht="14.1" customHeight="1" x14ac:dyDescent="0.25">
      <c r="A250" s="152"/>
      <c r="B250" s="121" t="str">
        <f>'Sortierung Rangliste'!AA63</f>
        <v/>
      </c>
      <c r="C250" s="121" t="str">
        <f>'Sortierung Rangliste'!AB63</f>
        <v/>
      </c>
      <c r="D250" s="152"/>
      <c r="E250" s="152"/>
      <c r="F250" s="152"/>
    </row>
    <row r="251" spans="1:6" ht="30" customHeight="1" x14ac:dyDescent="0.25">
      <c r="A251" s="154" t="s">
        <v>111</v>
      </c>
      <c r="B251" s="154"/>
      <c r="C251" s="154"/>
      <c r="D251" s="154"/>
      <c r="E251" s="154"/>
      <c r="F251" s="154"/>
    </row>
    <row r="252" spans="1:6" ht="20.100000000000001" customHeight="1" x14ac:dyDescent="0.25"/>
    <row r="253" spans="1:6" ht="20.100000000000001" customHeight="1" x14ac:dyDescent="0.25">
      <c r="A253" s="120" t="s">
        <v>97</v>
      </c>
      <c r="B253" s="155" t="s">
        <v>95</v>
      </c>
      <c r="C253" s="155"/>
      <c r="D253" s="120" t="s">
        <v>105</v>
      </c>
      <c r="E253" s="120" t="s">
        <v>106</v>
      </c>
      <c r="F253" s="120" t="s">
        <v>74</v>
      </c>
    </row>
    <row r="254" spans="1:6" ht="18" customHeight="1" x14ac:dyDescent="0.25">
      <c r="A254" s="151" t="e">
        <f>IF(B254="","",1)</f>
        <v>#N/A</v>
      </c>
      <c r="B254" s="151" t="e">
        <f>'Sortierung Rangliste'!J67</f>
        <v>#N/A</v>
      </c>
      <c r="C254" s="151"/>
      <c r="D254" s="151" t="e">
        <f>'Sortierung Rangliste'!O67</f>
        <v>#N/A</v>
      </c>
      <c r="E254" s="151" t="e">
        <f>'Sortierung Rangliste'!N67</f>
        <v>#N/A</v>
      </c>
      <c r="F254" s="153" t="e">
        <f>'Sortierung Rangliste'!P67</f>
        <v>#N/A</v>
      </c>
    </row>
    <row r="255" spans="1:6" ht="14.1" customHeight="1" x14ac:dyDescent="0.25">
      <c r="A255" s="151"/>
      <c r="B255" s="121" t="e">
        <f>'Sortierung Rangliste'!U67</f>
        <v>#N/A</v>
      </c>
      <c r="C255" s="121" t="e">
        <f>'Sortierung Rangliste'!V67</f>
        <v>#N/A</v>
      </c>
      <c r="D255" s="151"/>
      <c r="E255" s="151"/>
      <c r="F255" s="153"/>
    </row>
    <row r="256" spans="1:6" ht="14.1" customHeight="1" x14ac:dyDescent="0.25">
      <c r="A256" s="151"/>
      <c r="B256" s="121" t="e">
        <f>'Sortierung Rangliste'!W67</f>
        <v>#N/A</v>
      </c>
      <c r="C256" s="121" t="e">
        <f>'Sortierung Rangliste'!X67</f>
        <v>#N/A</v>
      </c>
      <c r="D256" s="151"/>
      <c r="E256" s="151"/>
      <c r="F256" s="153"/>
    </row>
    <row r="257" spans="1:6" ht="14.1" customHeight="1" x14ac:dyDescent="0.25">
      <c r="A257" s="152"/>
      <c r="B257" s="121" t="e">
        <f>'Sortierung Rangliste'!Y67</f>
        <v>#N/A</v>
      </c>
      <c r="C257" s="121" t="e">
        <f>'Sortierung Rangliste'!Z67</f>
        <v>#N/A</v>
      </c>
      <c r="D257" s="152"/>
      <c r="E257" s="152"/>
      <c r="F257" s="152"/>
    </row>
    <row r="258" spans="1:6" ht="14.1" customHeight="1" x14ac:dyDescent="0.25">
      <c r="A258" s="152"/>
      <c r="B258" s="121" t="e">
        <f>'Sortierung Rangliste'!AA67</f>
        <v>#N/A</v>
      </c>
      <c r="C258" s="121" t="e">
        <f>'Sortierung Rangliste'!AB67</f>
        <v>#N/A</v>
      </c>
      <c r="D258" s="152"/>
      <c r="E258" s="152"/>
      <c r="F258" s="152"/>
    </row>
    <row r="259" spans="1:6" ht="9.9499999999999993" customHeight="1" x14ac:dyDescent="0.25">
      <c r="B259" s="122"/>
      <c r="C259" s="122"/>
    </row>
    <row r="260" spans="1:6" ht="18" customHeight="1" x14ac:dyDescent="0.25">
      <c r="A260" s="151" t="str">
        <f>IF(B260="","",2)</f>
        <v/>
      </c>
      <c r="B260" s="151" t="str">
        <f>'Sortierung Rangliste'!J68</f>
        <v/>
      </c>
      <c r="C260" s="151"/>
      <c r="D260" s="151" t="str">
        <f>'Sortierung Rangliste'!O68</f>
        <v/>
      </c>
      <c r="E260" s="151" t="str">
        <f>'Sortierung Rangliste'!N68</f>
        <v/>
      </c>
      <c r="F260" s="153" t="str">
        <f>'Sortierung Rangliste'!P68</f>
        <v/>
      </c>
    </row>
    <row r="261" spans="1:6" ht="14.1" customHeight="1" x14ac:dyDescent="0.25">
      <c r="A261" s="151"/>
      <c r="B261" s="121" t="str">
        <f>'Sortierung Rangliste'!U68</f>
        <v/>
      </c>
      <c r="C261" s="121" t="str">
        <f>'Sortierung Rangliste'!V68</f>
        <v/>
      </c>
      <c r="D261" s="151"/>
      <c r="E261" s="151"/>
      <c r="F261" s="153"/>
    </row>
    <row r="262" spans="1:6" ht="14.1" customHeight="1" x14ac:dyDescent="0.25">
      <c r="A262" s="151"/>
      <c r="B262" s="121" t="str">
        <f>'Sortierung Rangliste'!W68</f>
        <v/>
      </c>
      <c r="C262" s="121" t="str">
        <f>'Sortierung Rangliste'!X68</f>
        <v/>
      </c>
      <c r="D262" s="151"/>
      <c r="E262" s="151"/>
      <c r="F262" s="153"/>
    </row>
    <row r="263" spans="1:6" ht="14.1" customHeight="1" x14ac:dyDescent="0.25">
      <c r="A263" s="152"/>
      <c r="B263" s="121" t="str">
        <f>'Sortierung Rangliste'!Y68</f>
        <v/>
      </c>
      <c r="C263" s="121" t="str">
        <f>'Sortierung Rangliste'!Z68</f>
        <v/>
      </c>
      <c r="D263" s="152"/>
      <c r="E263" s="152"/>
      <c r="F263" s="152"/>
    </row>
    <row r="264" spans="1:6" ht="14.1" customHeight="1" x14ac:dyDescent="0.25">
      <c r="A264" s="152"/>
      <c r="B264" s="121" t="str">
        <f>'Sortierung Rangliste'!AA68</f>
        <v/>
      </c>
      <c r="C264" s="121" t="str">
        <f>'Sortierung Rangliste'!AB68</f>
        <v/>
      </c>
      <c r="D264" s="152"/>
      <c r="E264" s="152"/>
      <c r="F264" s="152"/>
    </row>
    <row r="265" spans="1:6" ht="9.9499999999999993" customHeight="1" x14ac:dyDescent="0.25">
      <c r="B265" s="122"/>
      <c r="C265" s="122"/>
    </row>
    <row r="266" spans="1:6" ht="18" customHeight="1" x14ac:dyDescent="0.25">
      <c r="A266" s="151" t="e">
        <f>IF(B266="","",3)</f>
        <v>#N/A</v>
      </c>
      <c r="B266" s="151" t="e">
        <f>'Sortierung Rangliste'!J69</f>
        <v>#N/A</v>
      </c>
      <c r="C266" s="151"/>
      <c r="D266" s="151" t="e">
        <f>'Sortierung Rangliste'!O69</f>
        <v>#N/A</v>
      </c>
      <c r="E266" s="151" t="e">
        <f>'Sortierung Rangliste'!N69</f>
        <v>#N/A</v>
      </c>
      <c r="F266" s="153" t="e">
        <f>'Sortierung Rangliste'!P69</f>
        <v>#N/A</v>
      </c>
    </row>
    <row r="267" spans="1:6" ht="14.1" customHeight="1" x14ac:dyDescent="0.25">
      <c r="A267" s="151"/>
      <c r="B267" s="121" t="e">
        <f>'Sortierung Rangliste'!U69</f>
        <v>#N/A</v>
      </c>
      <c r="C267" s="121" t="e">
        <f>'Sortierung Rangliste'!V69</f>
        <v>#N/A</v>
      </c>
      <c r="D267" s="151"/>
      <c r="E267" s="151"/>
      <c r="F267" s="153"/>
    </row>
    <row r="268" spans="1:6" ht="14.1" customHeight="1" x14ac:dyDescent="0.25">
      <c r="A268" s="151"/>
      <c r="B268" s="121" t="e">
        <f>'Sortierung Rangliste'!W69</f>
        <v>#N/A</v>
      </c>
      <c r="C268" s="121" t="e">
        <f>'Sortierung Rangliste'!X69</f>
        <v>#N/A</v>
      </c>
      <c r="D268" s="151"/>
      <c r="E268" s="151"/>
      <c r="F268" s="153"/>
    </row>
    <row r="269" spans="1:6" ht="14.1" customHeight="1" x14ac:dyDescent="0.25">
      <c r="A269" s="152"/>
      <c r="B269" s="121" t="e">
        <f>'Sortierung Rangliste'!Y69</f>
        <v>#N/A</v>
      </c>
      <c r="C269" s="121" t="e">
        <f>'Sortierung Rangliste'!Z69</f>
        <v>#N/A</v>
      </c>
      <c r="D269" s="152"/>
      <c r="E269" s="152"/>
      <c r="F269" s="152"/>
    </row>
    <row r="270" spans="1:6" ht="14.1" customHeight="1" x14ac:dyDescent="0.25">
      <c r="A270" s="152"/>
      <c r="B270" s="121" t="e">
        <f>'Sortierung Rangliste'!AA69</f>
        <v>#N/A</v>
      </c>
      <c r="C270" s="121" t="e">
        <f>'Sortierung Rangliste'!AB69</f>
        <v>#N/A</v>
      </c>
      <c r="D270" s="152"/>
      <c r="E270" s="152"/>
      <c r="F270" s="152"/>
    </row>
    <row r="271" spans="1:6" ht="9.9499999999999993" customHeight="1" x14ac:dyDescent="0.25">
      <c r="B271" s="122"/>
      <c r="C271" s="122"/>
    </row>
    <row r="272" spans="1:6" ht="18" customHeight="1" x14ac:dyDescent="0.25">
      <c r="A272" s="151" t="e">
        <f>IF(B272="","",4)</f>
        <v>#N/A</v>
      </c>
      <c r="B272" s="151" t="e">
        <f>'Sortierung Rangliste'!J70</f>
        <v>#N/A</v>
      </c>
      <c r="C272" s="151"/>
      <c r="D272" s="151" t="e">
        <f>'Sortierung Rangliste'!O70</f>
        <v>#N/A</v>
      </c>
      <c r="E272" s="151" t="e">
        <f>'Sortierung Rangliste'!N70</f>
        <v>#N/A</v>
      </c>
      <c r="F272" s="153" t="e">
        <f>'Sortierung Rangliste'!P70</f>
        <v>#N/A</v>
      </c>
    </row>
    <row r="273" spans="1:6" ht="13.5" customHeight="1" x14ac:dyDescent="0.25">
      <c r="A273" s="151"/>
      <c r="B273" s="121" t="e">
        <f>'Sortierung Rangliste'!U70</f>
        <v>#N/A</v>
      </c>
      <c r="C273" s="121" t="e">
        <f>'Sortierung Rangliste'!V70</f>
        <v>#N/A</v>
      </c>
      <c r="D273" s="151"/>
      <c r="E273" s="151"/>
      <c r="F273" s="153"/>
    </row>
    <row r="274" spans="1:6" ht="14.1" customHeight="1" x14ac:dyDescent="0.25">
      <c r="A274" s="151"/>
      <c r="B274" s="121" t="e">
        <f>'Sortierung Rangliste'!W70</f>
        <v>#N/A</v>
      </c>
      <c r="C274" s="121" t="e">
        <f>'Sortierung Rangliste'!X70</f>
        <v>#N/A</v>
      </c>
      <c r="D274" s="151"/>
      <c r="E274" s="151"/>
      <c r="F274" s="153"/>
    </row>
    <row r="275" spans="1:6" ht="14.1" customHeight="1" x14ac:dyDescent="0.25">
      <c r="A275" s="152"/>
      <c r="B275" s="121" t="e">
        <f>'Sortierung Rangliste'!Y70</f>
        <v>#N/A</v>
      </c>
      <c r="C275" s="121" t="e">
        <f>'Sortierung Rangliste'!Z70</f>
        <v>#N/A</v>
      </c>
      <c r="D275" s="152"/>
      <c r="E275" s="152"/>
      <c r="F275" s="152"/>
    </row>
    <row r="276" spans="1:6" ht="14.1" customHeight="1" x14ac:dyDescent="0.25">
      <c r="A276" s="152"/>
      <c r="B276" s="121" t="e">
        <f>'Sortierung Rangliste'!AA70</f>
        <v>#N/A</v>
      </c>
      <c r="C276" s="121" t="e">
        <f>'Sortierung Rangliste'!AB70</f>
        <v>#N/A</v>
      </c>
      <c r="D276" s="152"/>
      <c r="E276" s="152"/>
      <c r="F276" s="152"/>
    </row>
    <row r="277" spans="1:6" ht="9.9499999999999993" customHeight="1" x14ac:dyDescent="0.25">
      <c r="B277" s="122"/>
      <c r="C277" s="122"/>
    </row>
    <row r="278" spans="1:6" ht="18" customHeight="1" x14ac:dyDescent="0.25">
      <c r="A278" s="151" t="e">
        <f>IF(B278="","",5)</f>
        <v>#N/A</v>
      </c>
      <c r="B278" s="151" t="e">
        <f>'Sortierung Rangliste'!J71</f>
        <v>#N/A</v>
      </c>
      <c r="C278" s="151"/>
      <c r="D278" s="151" t="e">
        <f>'Sortierung Rangliste'!O71</f>
        <v>#N/A</v>
      </c>
      <c r="E278" s="151" t="e">
        <f>'Sortierung Rangliste'!N71</f>
        <v>#N/A</v>
      </c>
      <c r="F278" s="153" t="e">
        <f>'Sortierung Rangliste'!P71</f>
        <v>#N/A</v>
      </c>
    </row>
    <row r="279" spans="1:6" ht="14.1" customHeight="1" x14ac:dyDescent="0.25">
      <c r="A279" s="151"/>
      <c r="B279" s="121" t="e">
        <f>'Sortierung Rangliste'!U71</f>
        <v>#N/A</v>
      </c>
      <c r="C279" s="121" t="e">
        <f>'Sortierung Rangliste'!V71</f>
        <v>#N/A</v>
      </c>
      <c r="D279" s="151"/>
      <c r="E279" s="151"/>
      <c r="F279" s="153"/>
    </row>
    <row r="280" spans="1:6" ht="14.1" customHeight="1" x14ac:dyDescent="0.25">
      <c r="A280" s="151"/>
      <c r="B280" s="121" t="e">
        <f>'Sortierung Rangliste'!W71</f>
        <v>#N/A</v>
      </c>
      <c r="C280" s="121" t="e">
        <f>'Sortierung Rangliste'!X71</f>
        <v>#N/A</v>
      </c>
      <c r="D280" s="151"/>
      <c r="E280" s="151"/>
      <c r="F280" s="153"/>
    </row>
    <row r="281" spans="1:6" ht="14.1" customHeight="1" x14ac:dyDescent="0.25">
      <c r="A281" s="152"/>
      <c r="B281" s="121" t="e">
        <f>'Sortierung Rangliste'!Y71</f>
        <v>#N/A</v>
      </c>
      <c r="C281" s="121" t="e">
        <f>'Sortierung Rangliste'!Z71</f>
        <v>#N/A</v>
      </c>
      <c r="D281" s="152"/>
      <c r="E281" s="152"/>
      <c r="F281" s="152"/>
    </row>
    <row r="282" spans="1:6" ht="14.1" customHeight="1" x14ac:dyDescent="0.25">
      <c r="A282" s="152"/>
      <c r="B282" s="121" t="e">
        <f>'Sortierung Rangliste'!AA71</f>
        <v>#N/A</v>
      </c>
      <c r="C282" s="121" t="e">
        <f>'Sortierung Rangliste'!AB71</f>
        <v>#N/A</v>
      </c>
      <c r="D282" s="152"/>
      <c r="E282" s="152"/>
      <c r="F282" s="152"/>
    </row>
    <row r="283" spans="1:6" ht="9.9499999999999993" customHeight="1" x14ac:dyDescent="0.25">
      <c r="B283" s="122"/>
      <c r="C283" s="122"/>
    </row>
    <row r="284" spans="1:6" ht="18" customHeight="1" x14ac:dyDescent="0.25">
      <c r="A284" s="151" t="e">
        <f>IF(B284="","",6)</f>
        <v>#N/A</v>
      </c>
      <c r="B284" s="151" t="e">
        <f>'Sortierung Rangliste'!J72</f>
        <v>#N/A</v>
      </c>
      <c r="C284" s="151"/>
      <c r="D284" s="151" t="e">
        <f>'Sortierung Rangliste'!O72</f>
        <v>#N/A</v>
      </c>
      <c r="E284" s="151" t="e">
        <f>'Sortierung Rangliste'!N72</f>
        <v>#N/A</v>
      </c>
      <c r="F284" s="153" t="e">
        <f>'Sortierung Rangliste'!P72</f>
        <v>#N/A</v>
      </c>
    </row>
    <row r="285" spans="1:6" ht="14.1" customHeight="1" x14ac:dyDescent="0.25">
      <c r="A285" s="151"/>
      <c r="B285" s="121" t="e">
        <f>'Sortierung Rangliste'!U72</f>
        <v>#N/A</v>
      </c>
      <c r="C285" s="121" t="e">
        <f>'Sortierung Rangliste'!V72</f>
        <v>#N/A</v>
      </c>
      <c r="D285" s="151"/>
      <c r="E285" s="151"/>
      <c r="F285" s="153"/>
    </row>
    <row r="286" spans="1:6" ht="14.1" customHeight="1" x14ac:dyDescent="0.25">
      <c r="A286" s="151"/>
      <c r="B286" s="121" t="e">
        <f>'Sortierung Rangliste'!W72</f>
        <v>#N/A</v>
      </c>
      <c r="C286" s="121" t="e">
        <f>'Sortierung Rangliste'!X72</f>
        <v>#N/A</v>
      </c>
      <c r="D286" s="151"/>
      <c r="E286" s="151"/>
      <c r="F286" s="153"/>
    </row>
    <row r="287" spans="1:6" ht="14.1" customHeight="1" x14ac:dyDescent="0.25">
      <c r="A287" s="152"/>
      <c r="B287" s="121" t="e">
        <f>'Sortierung Rangliste'!Y72</f>
        <v>#N/A</v>
      </c>
      <c r="C287" s="121" t="e">
        <f>'Sortierung Rangliste'!Z72</f>
        <v>#N/A</v>
      </c>
      <c r="D287" s="152"/>
      <c r="E287" s="152"/>
      <c r="F287" s="152"/>
    </row>
    <row r="288" spans="1:6" ht="14.1" customHeight="1" x14ac:dyDescent="0.25">
      <c r="A288" s="152"/>
      <c r="B288" s="121" t="e">
        <f>'Sortierung Rangliste'!AA72</f>
        <v>#N/A</v>
      </c>
      <c r="C288" s="121" t="e">
        <f>'Sortierung Rangliste'!AB72</f>
        <v>#N/A</v>
      </c>
      <c r="D288" s="152"/>
      <c r="E288" s="152"/>
      <c r="F288" s="152"/>
    </row>
    <row r="289" spans="1:6" ht="9.9499999999999993" customHeight="1" x14ac:dyDescent="0.25">
      <c r="B289" s="122"/>
      <c r="C289" s="122"/>
    </row>
    <row r="290" spans="1:6" ht="18" customHeight="1" x14ac:dyDescent="0.25">
      <c r="A290" s="151" t="str">
        <f>IF(B290="","",7)</f>
        <v/>
      </c>
      <c r="B290" s="151" t="str">
        <f>'Sortierung Rangliste'!J73</f>
        <v/>
      </c>
      <c r="C290" s="151"/>
      <c r="D290" s="151" t="str">
        <f>'Sortierung Rangliste'!O73</f>
        <v/>
      </c>
      <c r="E290" s="151" t="str">
        <f>'Sortierung Rangliste'!N73</f>
        <v/>
      </c>
      <c r="F290" s="153" t="str">
        <f>'Sortierung Rangliste'!P73</f>
        <v/>
      </c>
    </row>
    <row r="291" spans="1:6" ht="14.1" customHeight="1" x14ac:dyDescent="0.25">
      <c r="A291" s="151"/>
      <c r="B291" s="121" t="str">
        <f>'Sortierung Rangliste'!U73</f>
        <v/>
      </c>
      <c r="C291" s="121" t="str">
        <f>'Sortierung Rangliste'!V73</f>
        <v/>
      </c>
      <c r="D291" s="151"/>
      <c r="E291" s="151"/>
      <c r="F291" s="153"/>
    </row>
    <row r="292" spans="1:6" ht="14.1" customHeight="1" x14ac:dyDescent="0.25">
      <c r="A292" s="151"/>
      <c r="B292" s="121" t="str">
        <f>'Sortierung Rangliste'!W73</f>
        <v/>
      </c>
      <c r="C292" s="121" t="str">
        <f>'Sortierung Rangliste'!X73</f>
        <v/>
      </c>
      <c r="D292" s="151"/>
      <c r="E292" s="151"/>
      <c r="F292" s="153"/>
    </row>
    <row r="293" spans="1:6" ht="14.1" customHeight="1" x14ac:dyDescent="0.25">
      <c r="A293" s="152"/>
      <c r="B293" s="121" t="str">
        <f>'Sortierung Rangliste'!Y73</f>
        <v/>
      </c>
      <c r="C293" s="121" t="str">
        <f>'Sortierung Rangliste'!Z73</f>
        <v/>
      </c>
      <c r="D293" s="152"/>
      <c r="E293" s="152"/>
      <c r="F293" s="152"/>
    </row>
    <row r="294" spans="1:6" ht="14.1" customHeight="1" x14ac:dyDescent="0.25">
      <c r="A294" s="152"/>
      <c r="B294" s="121" t="str">
        <f>'Sortierung Rangliste'!AA73</f>
        <v/>
      </c>
      <c r="C294" s="121" t="str">
        <f>'Sortierung Rangliste'!AB73</f>
        <v/>
      </c>
      <c r="D294" s="152"/>
      <c r="E294" s="152"/>
      <c r="F294" s="152"/>
    </row>
    <row r="295" spans="1:6" ht="9.9499999999999993" customHeight="1" x14ac:dyDescent="0.25">
      <c r="B295" s="122"/>
      <c r="C295" s="122"/>
    </row>
    <row r="296" spans="1:6" ht="18" customHeight="1" x14ac:dyDescent="0.25">
      <c r="A296" s="151" t="str">
        <f>IF(B296="","",8)</f>
        <v/>
      </c>
      <c r="B296" s="151" t="str">
        <f>'Sortierung Rangliste'!J74</f>
        <v/>
      </c>
      <c r="C296" s="151"/>
      <c r="D296" s="151" t="str">
        <f>'Sortierung Rangliste'!O74</f>
        <v/>
      </c>
      <c r="E296" s="151" t="str">
        <f>'Sortierung Rangliste'!N74</f>
        <v/>
      </c>
      <c r="F296" s="153" t="str">
        <f>'Sortierung Rangliste'!P74</f>
        <v/>
      </c>
    </row>
    <row r="297" spans="1:6" ht="14.1" customHeight="1" x14ac:dyDescent="0.25">
      <c r="A297" s="151"/>
      <c r="B297" s="121" t="str">
        <f>'Sortierung Rangliste'!U74</f>
        <v/>
      </c>
      <c r="C297" s="121" t="str">
        <f>'Sortierung Rangliste'!V74</f>
        <v/>
      </c>
      <c r="D297" s="151"/>
      <c r="E297" s="151"/>
      <c r="F297" s="153"/>
    </row>
    <row r="298" spans="1:6" ht="14.1" customHeight="1" x14ac:dyDescent="0.25">
      <c r="A298" s="151"/>
      <c r="B298" s="121" t="str">
        <f>'Sortierung Rangliste'!W74</f>
        <v/>
      </c>
      <c r="C298" s="121" t="str">
        <f>'Sortierung Rangliste'!X74</f>
        <v/>
      </c>
      <c r="D298" s="151"/>
      <c r="E298" s="151"/>
      <c r="F298" s="153"/>
    </row>
    <row r="299" spans="1:6" ht="14.1" customHeight="1" x14ac:dyDescent="0.25">
      <c r="A299" s="152"/>
      <c r="B299" s="121" t="str">
        <f>'Sortierung Rangliste'!Y74</f>
        <v/>
      </c>
      <c r="C299" s="121" t="str">
        <f>'Sortierung Rangliste'!Z74</f>
        <v/>
      </c>
      <c r="D299" s="152"/>
      <c r="E299" s="152"/>
      <c r="F299" s="152"/>
    </row>
    <row r="300" spans="1:6" ht="14.1" customHeight="1" x14ac:dyDescent="0.25">
      <c r="A300" s="152"/>
      <c r="B300" s="121" t="str">
        <f>'Sortierung Rangliste'!AA74</f>
        <v/>
      </c>
      <c r="C300" s="121" t="str">
        <f>'Sortierung Rangliste'!AB74</f>
        <v/>
      </c>
      <c r="D300" s="152"/>
      <c r="E300" s="152"/>
      <c r="F300" s="152"/>
    </row>
    <row r="301" spans="1:6" ht="30" customHeight="1" x14ac:dyDescent="0.25">
      <c r="A301" s="154" t="s">
        <v>112</v>
      </c>
      <c r="B301" s="154"/>
      <c r="C301" s="154"/>
      <c r="D301" s="154"/>
      <c r="E301" s="154"/>
      <c r="F301" s="154"/>
    </row>
    <row r="302" spans="1:6" ht="20.100000000000001" customHeight="1" x14ac:dyDescent="0.25"/>
    <row r="303" spans="1:6" ht="20.100000000000001" customHeight="1" x14ac:dyDescent="0.25">
      <c r="A303" s="120" t="s">
        <v>97</v>
      </c>
      <c r="B303" s="155" t="s">
        <v>95</v>
      </c>
      <c r="C303" s="155"/>
      <c r="D303" s="120" t="s">
        <v>105</v>
      </c>
      <c r="E303" s="120" t="s">
        <v>106</v>
      </c>
      <c r="F303" s="120" t="s">
        <v>74</v>
      </c>
    </row>
    <row r="304" spans="1:6" ht="18" customHeight="1" x14ac:dyDescent="0.25">
      <c r="A304" s="151" t="e">
        <f>IF(B304="","",1)</f>
        <v>#N/A</v>
      </c>
      <c r="B304" s="151" t="e">
        <f>'Sortierung Rangliste'!J78</f>
        <v>#N/A</v>
      </c>
      <c r="C304" s="151"/>
      <c r="D304" s="151" t="e">
        <f>'Sortierung Rangliste'!O78</f>
        <v>#N/A</v>
      </c>
      <c r="E304" s="151" t="e">
        <f>'Sortierung Rangliste'!N78</f>
        <v>#N/A</v>
      </c>
      <c r="F304" s="153" t="e">
        <f>'Sortierung Rangliste'!P78</f>
        <v>#N/A</v>
      </c>
    </row>
    <row r="305" spans="1:6" ht="14.1" customHeight="1" x14ac:dyDescent="0.25">
      <c r="A305" s="151"/>
      <c r="B305" s="121" t="e">
        <f>'Sortierung Rangliste'!U78</f>
        <v>#N/A</v>
      </c>
      <c r="C305" s="121" t="e">
        <f>'Sortierung Rangliste'!V78</f>
        <v>#N/A</v>
      </c>
      <c r="D305" s="151"/>
      <c r="E305" s="151"/>
      <c r="F305" s="153"/>
    </row>
    <row r="306" spans="1:6" ht="14.1" customHeight="1" x14ac:dyDescent="0.25">
      <c r="A306" s="151"/>
      <c r="B306" s="121" t="e">
        <f>'Sortierung Rangliste'!W78</f>
        <v>#N/A</v>
      </c>
      <c r="C306" s="121" t="e">
        <f>'Sortierung Rangliste'!X78</f>
        <v>#N/A</v>
      </c>
      <c r="D306" s="151"/>
      <c r="E306" s="151"/>
      <c r="F306" s="153"/>
    </row>
    <row r="307" spans="1:6" ht="14.1" customHeight="1" x14ac:dyDescent="0.25">
      <c r="A307" s="152"/>
      <c r="B307" s="121" t="e">
        <f>'Sortierung Rangliste'!Y78</f>
        <v>#N/A</v>
      </c>
      <c r="C307" s="121" t="e">
        <f>'Sortierung Rangliste'!Z78</f>
        <v>#N/A</v>
      </c>
      <c r="D307" s="152"/>
      <c r="E307" s="152"/>
      <c r="F307" s="152"/>
    </row>
    <row r="308" spans="1:6" ht="14.1" customHeight="1" x14ac:dyDescent="0.25">
      <c r="A308" s="152"/>
      <c r="B308" s="121" t="e">
        <f>'Sortierung Rangliste'!AA78</f>
        <v>#N/A</v>
      </c>
      <c r="C308" s="121" t="e">
        <f>'Sortierung Rangliste'!AB78</f>
        <v>#N/A</v>
      </c>
      <c r="D308" s="152"/>
      <c r="E308" s="152"/>
      <c r="F308" s="152"/>
    </row>
    <row r="309" spans="1:6" ht="9.9499999999999993" customHeight="1" x14ac:dyDescent="0.25">
      <c r="B309" s="122"/>
      <c r="C309" s="122"/>
    </row>
    <row r="310" spans="1:6" ht="18" customHeight="1" x14ac:dyDescent="0.25">
      <c r="A310" s="151" t="e">
        <f>IF(B310="","",2)</f>
        <v>#N/A</v>
      </c>
      <c r="B310" s="151" t="e">
        <f>'Sortierung Rangliste'!J79</f>
        <v>#N/A</v>
      </c>
      <c r="C310" s="151"/>
      <c r="D310" s="151" t="e">
        <f>'Sortierung Rangliste'!O79</f>
        <v>#N/A</v>
      </c>
      <c r="E310" s="151" t="e">
        <f>'Sortierung Rangliste'!N79</f>
        <v>#N/A</v>
      </c>
      <c r="F310" s="153" t="e">
        <f>'Sortierung Rangliste'!P79</f>
        <v>#N/A</v>
      </c>
    </row>
    <row r="311" spans="1:6" ht="14.1" customHeight="1" x14ac:dyDescent="0.25">
      <c r="A311" s="151"/>
      <c r="B311" s="121" t="e">
        <f>'Sortierung Rangliste'!U79</f>
        <v>#N/A</v>
      </c>
      <c r="C311" s="121" t="e">
        <f>'Sortierung Rangliste'!V79</f>
        <v>#N/A</v>
      </c>
      <c r="D311" s="151"/>
      <c r="E311" s="151"/>
      <c r="F311" s="153"/>
    </row>
    <row r="312" spans="1:6" ht="14.1" customHeight="1" x14ac:dyDescent="0.25">
      <c r="A312" s="151"/>
      <c r="B312" s="121" t="e">
        <f>'Sortierung Rangliste'!W79</f>
        <v>#N/A</v>
      </c>
      <c r="C312" s="121" t="e">
        <f>'Sortierung Rangliste'!X79</f>
        <v>#N/A</v>
      </c>
      <c r="D312" s="151"/>
      <c r="E312" s="151"/>
      <c r="F312" s="153"/>
    </row>
    <row r="313" spans="1:6" ht="14.1" customHeight="1" x14ac:dyDescent="0.25">
      <c r="A313" s="152"/>
      <c r="B313" s="121" t="e">
        <f>'Sortierung Rangliste'!Y79</f>
        <v>#N/A</v>
      </c>
      <c r="C313" s="121" t="e">
        <f>'Sortierung Rangliste'!Z79</f>
        <v>#N/A</v>
      </c>
      <c r="D313" s="152"/>
      <c r="E313" s="152"/>
      <c r="F313" s="152"/>
    </row>
    <row r="314" spans="1:6" ht="14.1" customHeight="1" x14ac:dyDescent="0.25">
      <c r="A314" s="152"/>
      <c r="B314" s="121" t="e">
        <f>'Sortierung Rangliste'!AA79</f>
        <v>#N/A</v>
      </c>
      <c r="C314" s="121" t="e">
        <f>'Sortierung Rangliste'!AB79</f>
        <v>#N/A</v>
      </c>
      <c r="D314" s="152"/>
      <c r="E314" s="152"/>
      <c r="F314" s="152"/>
    </row>
    <row r="315" spans="1:6" ht="9.9499999999999993" customHeight="1" x14ac:dyDescent="0.25">
      <c r="B315" s="122"/>
      <c r="C315" s="122"/>
    </row>
    <row r="316" spans="1:6" ht="18" customHeight="1" x14ac:dyDescent="0.25">
      <c r="A316" s="151" t="e">
        <f>IF(B316="","",3)</f>
        <v>#N/A</v>
      </c>
      <c r="B316" s="151" t="e">
        <f>'Sortierung Rangliste'!J80</f>
        <v>#N/A</v>
      </c>
      <c r="C316" s="151"/>
      <c r="D316" s="151" t="e">
        <f>'Sortierung Rangliste'!O80</f>
        <v>#N/A</v>
      </c>
      <c r="E316" s="151" t="e">
        <f>'Sortierung Rangliste'!N80</f>
        <v>#N/A</v>
      </c>
      <c r="F316" s="153" t="e">
        <f>'Sortierung Rangliste'!P80</f>
        <v>#N/A</v>
      </c>
    </row>
    <row r="317" spans="1:6" ht="14.1" customHeight="1" x14ac:dyDescent="0.25">
      <c r="A317" s="151"/>
      <c r="B317" s="121" t="e">
        <f>'Sortierung Rangliste'!U80</f>
        <v>#N/A</v>
      </c>
      <c r="C317" s="121" t="e">
        <f>'Sortierung Rangliste'!V80</f>
        <v>#N/A</v>
      </c>
      <c r="D317" s="151"/>
      <c r="E317" s="151"/>
      <c r="F317" s="153"/>
    </row>
    <row r="318" spans="1:6" ht="14.1" customHeight="1" x14ac:dyDescent="0.25">
      <c r="A318" s="151"/>
      <c r="B318" s="121" t="e">
        <f>'Sortierung Rangliste'!W80</f>
        <v>#N/A</v>
      </c>
      <c r="C318" s="121" t="e">
        <f>'Sortierung Rangliste'!X80</f>
        <v>#N/A</v>
      </c>
      <c r="D318" s="151"/>
      <c r="E318" s="151"/>
      <c r="F318" s="153"/>
    </row>
    <row r="319" spans="1:6" ht="14.1" customHeight="1" x14ac:dyDescent="0.25">
      <c r="A319" s="152"/>
      <c r="B319" s="121" t="e">
        <f>'Sortierung Rangliste'!Y80</f>
        <v>#N/A</v>
      </c>
      <c r="C319" s="121" t="e">
        <f>'Sortierung Rangliste'!Z80</f>
        <v>#N/A</v>
      </c>
      <c r="D319" s="152"/>
      <c r="E319" s="152"/>
      <c r="F319" s="152"/>
    </row>
    <row r="320" spans="1:6" ht="14.1" customHeight="1" x14ac:dyDescent="0.25">
      <c r="A320" s="152"/>
      <c r="B320" s="121" t="e">
        <f>'Sortierung Rangliste'!AA80</f>
        <v>#N/A</v>
      </c>
      <c r="C320" s="121" t="e">
        <f>'Sortierung Rangliste'!AB80</f>
        <v>#N/A</v>
      </c>
      <c r="D320" s="152"/>
      <c r="E320" s="152"/>
      <c r="F320" s="152"/>
    </row>
    <row r="321" spans="1:6" ht="9.9499999999999993" customHeight="1" x14ac:dyDescent="0.25">
      <c r="B321" s="122"/>
      <c r="C321" s="122"/>
    </row>
    <row r="322" spans="1:6" ht="18" customHeight="1" x14ac:dyDescent="0.25">
      <c r="A322" s="151" t="e">
        <f>IF(B322="","",4)</f>
        <v>#N/A</v>
      </c>
      <c r="B322" s="151" t="e">
        <f>'Sortierung Rangliste'!J81</f>
        <v>#N/A</v>
      </c>
      <c r="C322" s="151"/>
      <c r="D322" s="151" t="e">
        <f>'Sortierung Rangliste'!O81</f>
        <v>#N/A</v>
      </c>
      <c r="E322" s="151" t="e">
        <f>'Sortierung Rangliste'!N81</f>
        <v>#N/A</v>
      </c>
      <c r="F322" s="153" t="e">
        <f>'Sortierung Rangliste'!P81</f>
        <v>#N/A</v>
      </c>
    </row>
    <row r="323" spans="1:6" ht="14.1" customHeight="1" x14ac:dyDescent="0.25">
      <c r="A323" s="151"/>
      <c r="B323" s="121" t="e">
        <f>'Sortierung Rangliste'!U81</f>
        <v>#N/A</v>
      </c>
      <c r="C323" s="121" t="e">
        <f>'Sortierung Rangliste'!V81</f>
        <v>#N/A</v>
      </c>
      <c r="D323" s="151"/>
      <c r="E323" s="151"/>
      <c r="F323" s="153"/>
    </row>
    <row r="324" spans="1:6" ht="14.1" customHeight="1" x14ac:dyDescent="0.25">
      <c r="A324" s="151"/>
      <c r="B324" s="121" t="e">
        <f>'Sortierung Rangliste'!W81</f>
        <v>#N/A</v>
      </c>
      <c r="C324" s="121" t="e">
        <f>'Sortierung Rangliste'!X81</f>
        <v>#N/A</v>
      </c>
      <c r="D324" s="151"/>
      <c r="E324" s="151"/>
      <c r="F324" s="153"/>
    </row>
    <row r="325" spans="1:6" ht="14.1" customHeight="1" x14ac:dyDescent="0.25">
      <c r="A325" s="152"/>
      <c r="B325" s="121" t="e">
        <f>'Sortierung Rangliste'!Y81</f>
        <v>#N/A</v>
      </c>
      <c r="C325" s="121" t="e">
        <f>'Sortierung Rangliste'!Z81</f>
        <v>#N/A</v>
      </c>
      <c r="D325" s="152"/>
      <c r="E325" s="152"/>
      <c r="F325" s="152"/>
    </row>
    <row r="326" spans="1:6" ht="14.1" customHeight="1" x14ac:dyDescent="0.25">
      <c r="A326" s="152"/>
      <c r="B326" s="121" t="e">
        <f>'Sortierung Rangliste'!AA81</f>
        <v>#N/A</v>
      </c>
      <c r="C326" s="121" t="e">
        <f>'Sortierung Rangliste'!AB81</f>
        <v>#N/A</v>
      </c>
      <c r="D326" s="152"/>
      <c r="E326" s="152"/>
      <c r="F326" s="152"/>
    </row>
    <row r="327" spans="1:6" ht="9.9499999999999993" customHeight="1" x14ac:dyDescent="0.25">
      <c r="B327" s="122"/>
      <c r="C327" s="122"/>
    </row>
    <row r="328" spans="1:6" ht="18" customHeight="1" x14ac:dyDescent="0.25">
      <c r="A328" s="151" t="e">
        <f>IF(B328="","",5)</f>
        <v>#N/A</v>
      </c>
      <c r="B328" s="151" t="e">
        <f>'Sortierung Rangliste'!J82</f>
        <v>#N/A</v>
      </c>
      <c r="C328" s="151"/>
      <c r="D328" s="151" t="e">
        <f>'Sortierung Rangliste'!O82</f>
        <v>#N/A</v>
      </c>
      <c r="E328" s="151" t="e">
        <f>'Sortierung Rangliste'!N82</f>
        <v>#N/A</v>
      </c>
      <c r="F328" s="153" t="e">
        <f>'Sortierung Rangliste'!P82</f>
        <v>#N/A</v>
      </c>
    </row>
    <row r="329" spans="1:6" ht="14.1" customHeight="1" x14ac:dyDescent="0.25">
      <c r="A329" s="151"/>
      <c r="B329" s="121" t="e">
        <f>'Sortierung Rangliste'!U82</f>
        <v>#N/A</v>
      </c>
      <c r="C329" s="121" t="e">
        <f>'Sortierung Rangliste'!V82</f>
        <v>#N/A</v>
      </c>
      <c r="D329" s="151"/>
      <c r="E329" s="151"/>
      <c r="F329" s="153"/>
    </row>
    <row r="330" spans="1:6" ht="14.1" customHeight="1" x14ac:dyDescent="0.25">
      <c r="A330" s="151"/>
      <c r="B330" s="121" t="e">
        <f>'Sortierung Rangliste'!W82</f>
        <v>#N/A</v>
      </c>
      <c r="C330" s="121" t="e">
        <f>'Sortierung Rangliste'!X82</f>
        <v>#N/A</v>
      </c>
      <c r="D330" s="151"/>
      <c r="E330" s="151"/>
      <c r="F330" s="153"/>
    </row>
    <row r="331" spans="1:6" ht="14.1" customHeight="1" x14ac:dyDescent="0.25">
      <c r="A331" s="152"/>
      <c r="B331" s="121" t="e">
        <f>'Sortierung Rangliste'!Y82</f>
        <v>#N/A</v>
      </c>
      <c r="C331" s="121" t="e">
        <f>'Sortierung Rangliste'!Z82</f>
        <v>#N/A</v>
      </c>
      <c r="D331" s="152"/>
      <c r="E331" s="152"/>
      <c r="F331" s="152"/>
    </row>
    <row r="332" spans="1:6" ht="14.1" customHeight="1" x14ac:dyDescent="0.25">
      <c r="A332" s="152"/>
      <c r="B332" s="121" t="e">
        <f>'Sortierung Rangliste'!AA82</f>
        <v>#N/A</v>
      </c>
      <c r="C332" s="121" t="e">
        <f>'Sortierung Rangliste'!AB82</f>
        <v>#N/A</v>
      </c>
      <c r="D332" s="152"/>
      <c r="E332" s="152"/>
      <c r="F332" s="152"/>
    </row>
    <row r="333" spans="1:6" ht="9.9499999999999993" customHeight="1" x14ac:dyDescent="0.25">
      <c r="B333" s="122"/>
      <c r="C333" s="122"/>
    </row>
    <row r="334" spans="1:6" ht="18" customHeight="1" x14ac:dyDescent="0.25">
      <c r="A334" s="151" t="str">
        <f>IF(B334="","",6)</f>
        <v/>
      </c>
      <c r="B334" s="151" t="str">
        <f>'Sortierung Rangliste'!J83</f>
        <v/>
      </c>
      <c r="C334" s="151"/>
      <c r="D334" s="151" t="str">
        <f>'Sortierung Rangliste'!O83</f>
        <v/>
      </c>
      <c r="E334" s="151" t="str">
        <f>'Sortierung Rangliste'!N83</f>
        <v/>
      </c>
      <c r="F334" s="153" t="str">
        <f>'Sortierung Rangliste'!P83</f>
        <v/>
      </c>
    </row>
    <row r="335" spans="1:6" ht="14.1" customHeight="1" x14ac:dyDescent="0.25">
      <c r="A335" s="151"/>
      <c r="B335" s="121" t="str">
        <f>'Sortierung Rangliste'!U83</f>
        <v/>
      </c>
      <c r="C335" s="121" t="str">
        <f>'Sortierung Rangliste'!V83</f>
        <v/>
      </c>
      <c r="D335" s="151"/>
      <c r="E335" s="151"/>
      <c r="F335" s="153"/>
    </row>
    <row r="336" spans="1:6" ht="14.1" customHeight="1" x14ac:dyDescent="0.25">
      <c r="A336" s="151"/>
      <c r="B336" s="121" t="str">
        <f>'Sortierung Rangliste'!W83</f>
        <v/>
      </c>
      <c r="C336" s="121" t="str">
        <f>'Sortierung Rangliste'!X83</f>
        <v/>
      </c>
      <c r="D336" s="151"/>
      <c r="E336" s="151"/>
      <c r="F336" s="153"/>
    </row>
    <row r="337" spans="1:6" ht="14.1" customHeight="1" x14ac:dyDescent="0.25">
      <c r="A337" s="152"/>
      <c r="B337" s="121" t="str">
        <f>'Sortierung Rangliste'!Y83</f>
        <v/>
      </c>
      <c r="C337" s="121" t="str">
        <f>'Sortierung Rangliste'!Z83</f>
        <v/>
      </c>
      <c r="D337" s="152"/>
      <c r="E337" s="152"/>
      <c r="F337" s="152"/>
    </row>
    <row r="338" spans="1:6" ht="14.1" customHeight="1" x14ac:dyDescent="0.25">
      <c r="A338" s="152"/>
      <c r="B338" s="121" t="str">
        <f>'Sortierung Rangliste'!AA83</f>
        <v/>
      </c>
      <c r="C338" s="121" t="str">
        <f>'Sortierung Rangliste'!AB83</f>
        <v/>
      </c>
      <c r="D338" s="152"/>
      <c r="E338" s="152"/>
      <c r="F338" s="152"/>
    </row>
    <row r="339" spans="1:6" ht="9.9499999999999993" customHeight="1" x14ac:dyDescent="0.25">
      <c r="B339" s="122"/>
      <c r="C339" s="122"/>
    </row>
    <row r="340" spans="1:6" ht="18" customHeight="1" x14ac:dyDescent="0.25">
      <c r="A340" s="151" t="str">
        <f>IF(B340="","",7)</f>
        <v/>
      </c>
      <c r="B340" s="151" t="str">
        <f>'Sortierung Rangliste'!J84</f>
        <v/>
      </c>
      <c r="C340" s="151"/>
      <c r="D340" s="151" t="str">
        <f>'Sortierung Rangliste'!O84</f>
        <v/>
      </c>
      <c r="E340" s="151" t="str">
        <f>'Sortierung Rangliste'!N84</f>
        <v/>
      </c>
      <c r="F340" s="153" t="str">
        <f>'Sortierung Rangliste'!P84</f>
        <v/>
      </c>
    </row>
    <row r="341" spans="1:6" ht="14.1" customHeight="1" x14ac:dyDescent="0.25">
      <c r="A341" s="151"/>
      <c r="B341" s="121" t="str">
        <f>'Sortierung Rangliste'!U84</f>
        <v/>
      </c>
      <c r="C341" s="121" t="str">
        <f>'Sortierung Rangliste'!V84</f>
        <v/>
      </c>
      <c r="D341" s="151"/>
      <c r="E341" s="151"/>
      <c r="F341" s="153"/>
    </row>
    <row r="342" spans="1:6" ht="14.1" customHeight="1" x14ac:dyDescent="0.25">
      <c r="A342" s="151"/>
      <c r="B342" s="121" t="str">
        <f>'Sortierung Rangliste'!W84</f>
        <v/>
      </c>
      <c r="C342" s="121" t="str">
        <f>'Sortierung Rangliste'!X84</f>
        <v/>
      </c>
      <c r="D342" s="151"/>
      <c r="E342" s="151"/>
      <c r="F342" s="153"/>
    </row>
    <row r="343" spans="1:6" ht="14.1" customHeight="1" x14ac:dyDescent="0.25">
      <c r="A343" s="152"/>
      <c r="B343" s="121" t="str">
        <f>'Sortierung Rangliste'!Y84</f>
        <v/>
      </c>
      <c r="C343" s="121" t="str">
        <f>'Sortierung Rangliste'!Z84</f>
        <v/>
      </c>
      <c r="D343" s="152"/>
      <c r="E343" s="152"/>
      <c r="F343" s="152"/>
    </row>
    <row r="344" spans="1:6" ht="14.1" customHeight="1" x14ac:dyDescent="0.25">
      <c r="A344" s="152"/>
      <c r="B344" s="121" t="str">
        <f>'Sortierung Rangliste'!AA84</f>
        <v/>
      </c>
      <c r="C344" s="121" t="str">
        <f>'Sortierung Rangliste'!AB84</f>
        <v/>
      </c>
      <c r="D344" s="152"/>
      <c r="E344" s="152"/>
      <c r="F344" s="152"/>
    </row>
    <row r="345" spans="1:6" ht="9.9499999999999993" customHeight="1" x14ac:dyDescent="0.25">
      <c r="B345" s="122"/>
      <c r="C345" s="122"/>
    </row>
    <row r="346" spans="1:6" ht="18" customHeight="1" x14ac:dyDescent="0.25">
      <c r="A346" s="151" t="str">
        <f>IF(B346="","",8)</f>
        <v/>
      </c>
      <c r="B346" s="151" t="str">
        <f>'Sortierung Rangliste'!J85</f>
        <v/>
      </c>
      <c r="C346" s="151"/>
      <c r="D346" s="151" t="str">
        <f>'Sortierung Rangliste'!O85</f>
        <v/>
      </c>
      <c r="E346" s="151" t="str">
        <f>'Sortierung Rangliste'!N85</f>
        <v/>
      </c>
      <c r="F346" s="153" t="str">
        <f>'Sortierung Rangliste'!P85</f>
        <v/>
      </c>
    </row>
    <row r="347" spans="1:6" ht="14.1" customHeight="1" x14ac:dyDescent="0.25">
      <c r="A347" s="151"/>
      <c r="B347" s="121" t="str">
        <f>'Sortierung Rangliste'!U85</f>
        <v/>
      </c>
      <c r="C347" s="121" t="str">
        <f>'Sortierung Rangliste'!V85</f>
        <v/>
      </c>
      <c r="D347" s="151"/>
      <c r="E347" s="151"/>
      <c r="F347" s="153"/>
    </row>
    <row r="348" spans="1:6" ht="14.1" customHeight="1" x14ac:dyDescent="0.25">
      <c r="A348" s="151"/>
      <c r="B348" s="121" t="str">
        <f>'Sortierung Rangliste'!W85</f>
        <v/>
      </c>
      <c r="C348" s="121" t="str">
        <f>'Sortierung Rangliste'!X85</f>
        <v/>
      </c>
      <c r="D348" s="151"/>
      <c r="E348" s="151"/>
      <c r="F348" s="153"/>
    </row>
    <row r="349" spans="1:6" ht="14.1" customHeight="1" x14ac:dyDescent="0.25">
      <c r="A349" s="152"/>
      <c r="B349" s="121" t="str">
        <f>'Sortierung Rangliste'!Y85</f>
        <v/>
      </c>
      <c r="C349" s="121" t="str">
        <f>'Sortierung Rangliste'!Z85</f>
        <v/>
      </c>
      <c r="D349" s="152"/>
      <c r="E349" s="152"/>
      <c r="F349" s="152"/>
    </row>
    <row r="350" spans="1:6" ht="14.1" customHeight="1" x14ac:dyDescent="0.25">
      <c r="A350" s="152"/>
      <c r="B350" s="121" t="str">
        <f>'Sortierung Rangliste'!AA85</f>
        <v/>
      </c>
      <c r="C350" s="121" t="str">
        <f>'Sortierung Rangliste'!AB85</f>
        <v/>
      </c>
      <c r="D350" s="152"/>
      <c r="E350" s="152"/>
      <c r="F350" s="152"/>
    </row>
    <row r="351" spans="1:6" ht="30" customHeight="1" x14ac:dyDescent="0.25">
      <c r="A351" s="154" t="s">
        <v>149</v>
      </c>
      <c r="B351" s="154"/>
      <c r="C351" s="154"/>
      <c r="D351" s="154"/>
      <c r="E351" s="154"/>
      <c r="F351" s="154"/>
    </row>
    <row r="352" spans="1:6" ht="20.100000000000001" customHeight="1" x14ac:dyDescent="0.25"/>
    <row r="353" spans="1:6" ht="20.100000000000001" customHeight="1" x14ac:dyDescent="0.25">
      <c r="A353" s="120" t="s">
        <v>97</v>
      </c>
      <c r="B353" s="155" t="s">
        <v>95</v>
      </c>
      <c r="C353" s="155"/>
      <c r="D353" s="120" t="s">
        <v>105</v>
      </c>
      <c r="E353" s="120" t="s">
        <v>106</v>
      </c>
      <c r="F353" s="120" t="s">
        <v>74</v>
      </c>
    </row>
    <row r="354" spans="1:6" ht="18" customHeight="1" x14ac:dyDescent="0.25">
      <c r="A354" s="151" t="e">
        <f>IF(B354="","",1)</f>
        <v>#N/A</v>
      </c>
      <c r="B354" s="151" t="e">
        <f>'Sortierung Rangliste'!J89</f>
        <v>#N/A</v>
      </c>
      <c r="C354" s="151"/>
      <c r="D354" s="151" t="e">
        <f>'Sortierung Rangliste'!O89</f>
        <v>#N/A</v>
      </c>
      <c r="E354" s="151" t="e">
        <f>'Sortierung Rangliste'!N89</f>
        <v>#N/A</v>
      </c>
      <c r="F354" s="153" t="e">
        <f>'Sortierung Rangliste'!P89</f>
        <v>#N/A</v>
      </c>
    </row>
    <row r="355" spans="1:6" ht="14.1" customHeight="1" x14ac:dyDescent="0.25">
      <c r="A355" s="151"/>
      <c r="B355" s="121" t="e">
        <f>'Sortierung Rangliste'!U89</f>
        <v>#N/A</v>
      </c>
      <c r="C355" s="121" t="e">
        <f>'Sortierung Rangliste'!V89</f>
        <v>#N/A</v>
      </c>
      <c r="D355" s="151"/>
      <c r="E355" s="151"/>
      <c r="F355" s="153"/>
    </row>
    <row r="356" spans="1:6" ht="14.1" customHeight="1" x14ac:dyDescent="0.25">
      <c r="A356" s="151"/>
      <c r="B356" s="121" t="e">
        <f>'Sortierung Rangliste'!W89</f>
        <v>#N/A</v>
      </c>
      <c r="C356" s="121" t="e">
        <f>'Sortierung Rangliste'!X89</f>
        <v>#N/A</v>
      </c>
      <c r="D356" s="151"/>
      <c r="E356" s="151"/>
      <c r="F356" s="153"/>
    </row>
    <row r="357" spans="1:6" ht="14.1" customHeight="1" x14ac:dyDescent="0.25">
      <c r="A357" s="152"/>
      <c r="B357" s="121" t="e">
        <f>'Sortierung Rangliste'!Y89</f>
        <v>#N/A</v>
      </c>
      <c r="C357" s="121" t="e">
        <f>'Sortierung Rangliste'!Z89</f>
        <v>#N/A</v>
      </c>
      <c r="D357" s="152"/>
      <c r="E357" s="152"/>
      <c r="F357" s="152"/>
    </row>
    <row r="358" spans="1:6" ht="14.1" customHeight="1" x14ac:dyDescent="0.25">
      <c r="A358" s="152"/>
      <c r="B358" s="121" t="e">
        <f>'Sortierung Rangliste'!AA89</f>
        <v>#N/A</v>
      </c>
      <c r="C358" s="121" t="e">
        <f>'Sortierung Rangliste'!AB89</f>
        <v>#N/A</v>
      </c>
      <c r="D358" s="152"/>
      <c r="E358" s="152"/>
      <c r="F358" s="152"/>
    </row>
    <row r="359" spans="1:6" ht="9.9499999999999993" customHeight="1" x14ac:dyDescent="0.25">
      <c r="B359" s="122"/>
      <c r="C359" s="122"/>
    </row>
    <row r="360" spans="1:6" ht="18" customHeight="1" x14ac:dyDescent="0.25">
      <c r="A360" s="151" t="e">
        <f>IF(B360="","",2)</f>
        <v>#N/A</v>
      </c>
      <c r="B360" s="151" t="e">
        <f>'Sortierung Rangliste'!J90</f>
        <v>#N/A</v>
      </c>
      <c r="C360" s="151"/>
      <c r="D360" s="151" t="e">
        <f>'Sortierung Rangliste'!O90</f>
        <v>#N/A</v>
      </c>
      <c r="E360" s="151" t="e">
        <f>'Sortierung Rangliste'!N90</f>
        <v>#N/A</v>
      </c>
      <c r="F360" s="153" t="e">
        <f>'Sortierung Rangliste'!P90</f>
        <v>#N/A</v>
      </c>
    </row>
    <row r="361" spans="1:6" ht="14.1" customHeight="1" x14ac:dyDescent="0.25">
      <c r="A361" s="151"/>
      <c r="B361" s="121" t="e">
        <f>'Sortierung Rangliste'!U90</f>
        <v>#N/A</v>
      </c>
      <c r="C361" s="121" t="e">
        <f>'Sortierung Rangliste'!V90</f>
        <v>#N/A</v>
      </c>
      <c r="D361" s="151"/>
      <c r="E361" s="151"/>
      <c r="F361" s="153"/>
    </row>
    <row r="362" spans="1:6" ht="14.1" customHeight="1" x14ac:dyDescent="0.25">
      <c r="A362" s="151"/>
      <c r="B362" s="121" t="e">
        <f>'Sortierung Rangliste'!W90</f>
        <v>#N/A</v>
      </c>
      <c r="C362" s="121" t="e">
        <f>'Sortierung Rangliste'!X90</f>
        <v>#N/A</v>
      </c>
      <c r="D362" s="151"/>
      <c r="E362" s="151"/>
      <c r="F362" s="153"/>
    </row>
    <row r="363" spans="1:6" ht="14.1" customHeight="1" x14ac:dyDescent="0.25">
      <c r="A363" s="152"/>
      <c r="B363" s="121" t="e">
        <f>'Sortierung Rangliste'!Y90</f>
        <v>#N/A</v>
      </c>
      <c r="C363" s="121" t="e">
        <f>'Sortierung Rangliste'!Z90</f>
        <v>#N/A</v>
      </c>
      <c r="D363" s="152"/>
      <c r="E363" s="152"/>
      <c r="F363" s="152"/>
    </row>
    <row r="364" spans="1:6" ht="14.1" customHeight="1" x14ac:dyDescent="0.25">
      <c r="A364" s="152"/>
      <c r="B364" s="121" t="e">
        <f>'Sortierung Rangliste'!AA90</f>
        <v>#N/A</v>
      </c>
      <c r="C364" s="121" t="e">
        <f>'Sortierung Rangliste'!AB90</f>
        <v>#N/A</v>
      </c>
      <c r="D364" s="152"/>
      <c r="E364" s="152"/>
      <c r="F364" s="152"/>
    </row>
    <row r="365" spans="1:6" ht="9.9499999999999993" customHeight="1" x14ac:dyDescent="0.25">
      <c r="B365" s="122"/>
      <c r="C365" s="122"/>
    </row>
    <row r="366" spans="1:6" ht="18" customHeight="1" x14ac:dyDescent="0.25">
      <c r="A366" s="151" t="e">
        <f>IF(B366="","",3)</f>
        <v>#N/A</v>
      </c>
      <c r="B366" s="151" t="e">
        <f>'Sortierung Rangliste'!J91</f>
        <v>#N/A</v>
      </c>
      <c r="C366" s="151"/>
      <c r="D366" s="151" t="e">
        <f>'Sortierung Rangliste'!O91</f>
        <v>#N/A</v>
      </c>
      <c r="E366" s="151" t="e">
        <f>'Sortierung Rangliste'!N91</f>
        <v>#N/A</v>
      </c>
      <c r="F366" s="153" t="e">
        <f>'Sortierung Rangliste'!P91</f>
        <v>#N/A</v>
      </c>
    </row>
    <row r="367" spans="1:6" ht="14.1" customHeight="1" x14ac:dyDescent="0.25">
      <c r="A367" s="151"/>
      <c r="B367" s="121" t="e">
        <f>'Sortierung Rangliste'!U91</f>
        <v>#N/A</v>
      </c>
      <c r="C367" s="121" t="e">
        <f>'Sortierung Rangliste'!V91</f>
        <v>#N/A</v>
      </c>
      <c r="D367" s="151"/>
      <c r="E367" s="151"/>
      <c r="F367" s="153"/>
    </row>
    <row r="368" spans="1:6" ht="14.1" customHeight="1" x14ac:dyDescent="0.25">
      <c r="A368" s="151"/>
      <c r="B368" s="121" t="e">
        <f>'Sortierung Rangliste'!W91</f>
        <v>#N/A</v>
      </c>
      <c r="C368" s="121" t="e">
        <f>'Sortierung Rangliste'!X91</f>
        <v>#N/A</v>
      </c>
      <c r="D368" s="151"/>
      <c r="E368" s="151"/>
      <c r="F368" s="153"/>
    </row>
    <row r="369" spans="1:6" ht="14.1" customHeight="1" x14ac:dyDescent="0.25">
      <c r="A369" s="152"/>
      <c r="B369" s="121" t="e">
        <f>'Sortierung Rangliste'!Y91</f>
        <v>#N/A</v>
      </c>
      <c r="C369" s="121" t="e">
        <f>'Sortierung Rangliste'!Z91</f>
        <v>#N/A</v>
      </c>
      <c r="D369" s="152"/>
      <c r="E369" s="152"/>
      <c r="F369" s="152"/>
    </row>
    <row r="370" spans="1:6" ht="14.1" customHeight="1" x14ac:dyDescent="0.25">
      <c r="A370" s="152"/>
      <c r="B370" s="121" t="e">
        <f>'Sortierung Rangliste'!AA91</f>
        <v>#N/A</v>
      </c>
      <c r="C370" s="121" t="e">
        <f>'Sortierung Rangliste'!AB91</f>
        <v>#N/A</v>
      </c>
      <c r="D370" s="152"/>
      <c r="E370" s="152"/>
      <c r="F370" s="152"/>
    </row>
    <row r="371" spans="1:6" ht="9.9499999999999993" customHeight="1" x14ac:dyDescent="0.25">
      <c r="B371" s="122"/>
      <c r="C371" s="122"/>
    </row>
    <row r="372" spans="1:6" ht="18" customHeight="1" x14ac:dyDescent="0.25">
      <c r="A372" s="151" t="str">
        <f>IF(B372="","",4)</f>
        <v/>
      </c>
      <c r="B372" s="151" t="str">
        <f>'Sortierung Rangliste'!J92</f>
        <v/>
      </c>
      <c r="C372" s="151"/>
      <c r="D372" s="151" t="str">
        <f>'Sortierung Rangliste'!O92</f>
        <v/>
      </c>
      <c r="E372" s="151" t="str">
        <f>'Sortierung Rangliste'!N92</f>
        <v/>
      </c>
      <c r="F372" s="153" t="str">
        <f>'Sortierung Rangliste'!P92</f>
        <v/>
      </c>
    </row>
    <row r="373" spans="1:6" ht="14.1" customHeight="1" x14ac:dyDescent="0.25">
      <c r="A373" s="151"/>
      <c r="B373" s="121" t="str">
        <f>'Sortierung Rangliste'!U92</f>
        <v/>
      </c>
      <c r="C373" s="121" t="str">
        <f>'Sortierung Rangliste'!V92</f>
        <v/>
      </c>
      <c r="D373" s="151"/>
      <c r="E373" s="151"/>
      <c r="F373" s="153"/>
    </row>
    <row r="374" spans="1:6" ht="14.1" customHeight="1" x14ac:dyDescent="0.25">
      <c r="A374" s="151"/>
      <c r="B374" s="121" t="str">
        <f>'Sortierung Rangliste'!W92</f>
        <v/>
      </c>
      <c r="C374" s="121" t="str">
        <f>'Sortierung Rangliste'!X92</f>
        <v/>
      </c>
      <c r="D374" s="151"/>
      <c r="E374" s="151"/>
      <c r="F374" s="153"/>
    </row>
    <row r="375" spans="1:6" ht="14.1" customHeight="1" x14ac:dyDescent="0.25">
      <c r="A375" s="152"/>
      <c r="B375" s="121" t="str">
        <f>'Sortierung Rangliste'!Y92</f>
        <v/>
      </c>
      <c r="C375" s="121" t="str">
        <f>'Sortierung Rangliste'!Z92</f>
        <v/>
      </c>
      <c r="D375" s="152"/>
      <c r="E375" s="152"/>
      <c r="F375" s="152"/>
    </row>
    <row r="376" spans="1:6" ht="14.1" customHeight="1" x14ac:dyDescent="0.25">
      <c r="A376" s="152"/>
      <c r="B376" s="121" t="str">
        <f>'Sortierung Rangliste'!AA92</f>
        <v/>
      </c>
      <c r="C376" s="121" t="str">
        <f>'Sortierung Rangliste'!AB92</f>
        <v/>
      </c>
      <c r="D376" s="152"/>
      <c r="E376" s="152"/>
      <c r="F376" s="152"/>
    </row>
    <row r="377" spans="1:6" ht="9.9499999999999993" customHeight="1" x14ac:dyDescent="0.25">
      <c r="B377" s="122"/>
      <c r="C377" s="122"/>
    </row>
    <row r="378" spans="1:6" ht="18" customHeight="1" x14ac:dyDescent="0.25">
      <c r="A378" s="151" t="e">
        <f>IF(B378="","",5)</f>
        <v>#N/A</v>
      </c>
      <c r="B378" s="151" t="e">
        <f>'Sortierung Rangliste'!J93</f>
        <v>#N/A</v>
      </c>
      <c r="C378" s="151"/>
      <c r="D378" s="151" t="e">
        <f>'Sortierung Rangliste'!O93</f>
        <v>#N/A</v>
      </c>
      <c r="E378" s="151" t="e">
        <f>'Sortierung Rangliste'!N93</f>
        <v>#N/A</v>
      </c>
      <c r="F378" s="153" t="e">
        <f>'Sortierung Rangliste'!P93</f>
        <v>#N/A</v>
      </c>
    </row>
    <row r="379" spans="1:6" ht="14.1" customHeight="1" x14ac:dyDescent="0.25">
      <c r="A379" s="151"/>
      <c r="B379" s="121" t="e">
        <f>'Sortierung Rangliste'!U93</f>
        <v>#N/A</v>
      </c>
      <c r="C379" s="121" t="e">
        <f>'Sortierung Rangliste'!V93</f>
        <v>#N/A</v>
      </c>
      <c r="D379" s="151"/>
      <c r="E379" s="151"/>
      <c r="F379" s="153"/>
    </row>
    <row r="380" spans="1:6" ht="14.1" customHeight="1" x14ac:dyDescent="0.25">
      <c r="A380" s="151"/>
      <c r="B380" s="121" t="e">
        <f>'Sortierung Rangliste'!W93</f>
        <v>#N/A</v>
      </c>
      <c r="C380" s="121" t="e">
        <f>'Sortierung Rangliste'!X93</f>
        <v>#N/A</v>
      </c>
      <c r="D380" s="151"/>
      <c r="E380" s="151"/>
      <c r="F380" s="153"/>
    </row>
    <row r="381" spans="1:6" ht="14.1" customHeight="1" x14ac:dyDescent="0.25">
      <c r="A381" s="152"/>
      <c r="B381" s="121" t="e">
        <f>'Sortierung Rangliste'!Y93</f>
        <v>#N/A</v>
      </c>
      <c r="C381" s="121" t="e">
        <f>'Sortierung Rangliste'!Z93</f>
        <v>#N/A</v>
      </c>
      <c r="D381" s="152"/>
      <c r="E381" s="152"/>
      <c r="F381" s="152"/>
    </row>
    <row r="382" spans="1:6" ht="14.1" customHeight="1" x14ac:dyDescent="0.25">
      <c r="A382" s="152"/>
      <c r="B382" s="121" t="e">
        <f>'Sortierung Rangliste'!AA93</f>
        <v>#N/A</v>
      </c>
      <c r="C382" s="121" t="e">
        <f>'Sortierung Rangliste'!AB93</f>
        <v>#N/A</v>
      </c>
      <c r="D382" s="152"/>
      <c r="E382" s="152"/>
      <c r="F382" s="152"/>
    </row>
    <row r="383" spans="1:6" ht="9.9499999999999993" customHeight="1" x14ac:dyDescent="0.25">
      <c r="B383" s="122"/>
      <c r="C383" s="122"/>
    </row>
    <row r="384" spans="1:6" ht="18" customHeight="1" x14ac:dyDescent="0.25">
      <c r="A384" s="151" t="e">
        <f>IF(B384="","",6)</f>
        <v>#N/A</v>
      </c>
      <c r="B384" s="151" t="e">
        <f>'Sortierung Rangliste'!J94</f>
        <v>#N/A</v>
      </c>
      <c r="C384" s="151"/>
      <c r="D384" s="151" t="e">
        <f>'Sortierung Rangliste'!O94</f>
        <v>#N/A</v>
      </c>
      <c r="E384" s="151" t="e">
        <f>'Sortierung Rangliste'!N94</f>
        <v>#N/A</v>
      </c>
      <c r="F384" s="153" t="e">
        <f>'Sortierung Rangliste'!P94</f>
        <v>#N/A</v>
      </c>
    </row>
    <row r="385" spans="1:6" ht="14.1" customHeight="1" x14ac:dyDescent="0.25">
      <c r="A385" s="151"/>
      <c r="B385" s="121" t="e">
        <f>'Sortierung Rangliste'!U94</f>
        <v>#N/A</v>
      </c>
      <c r="C385" s="121" t="e">
        <f>'Sortierung Rangliste'!V94</f>
        <v>#N/A</v>
      </c>
      <c r="D385" s="151"/>
      <c r="E385" s="151"/>
      <c r="F385" s="153"/>
    </row>
    <row r="386" spans="1:6" ht="14.1" customHeight="1" x14ac:dyDescent="0.25">
      <c r="A386" s="151"/>
      <c r="B386" s="121" t="e">
        <f>'Sortierung Rangliste'!W94</f>
        <v>#N/A</v>
      </c>
      <c r="C386" s="121" t="e">
        <f>'Sortierung Rangliste'!X94</f>
        <v>#N/A</v>
      </c>
      <c r="D386" s="151"/>
      <c r="E386" s="151"/>
      <c r="F386" s="153"/>
    </row>
    <row r="387" spans="1:6" ht="14.1" customHeight="1" x14ac:dyDescent="0.25">
      <c r="A387" s="152"/>
      <c r="B387" s="121" t="e">
        <f>'Sortierung Rangliste'!Y94</f>
        <v>#N/A</v>
      </c>
      <c r="C387" s="121" t="e">
        <f>'Sortierung Rangliste'!Z94</f>
        <v>#N/A</v>
      </c>
      <c r="D387" s="152"/>
      <c r="E387" s="152"/>
      <c r="F387" s="152"/>
    </row>
    <row r="388" spans="1:6" ht="14.1" customHeight="1" x14ac:dyDescent="0.25">
      <c r="A388" s="152"/>
      <c r="B388" s="121" t="e">
        <f>'Sortierung Rangliste'!AA94</f>
        <v>#N/A</v>
      </c>
      <c r="C388" s="121" t="e">
        <f>'Sortierung Rangliste'!AB94</f>
        <v>#N/A</v>
      </c>
      <c r="D388" s="152"/>
      <c r="E388" s="152"/>
      <c r="F388" s="152"/>
    </row>
    <row r="389" spans="1:6" ht="9.9499999999999993" customHeight="1" x14ac:dyDescent="0.25">
      <c r="B389" s="122"/>
      <c r="C389" s="122"/>
    </row>
    <row r="390" spans="1:6" ht="18" customHeight="1" x14ac:dyDescent="0.25">
      <c r="A390" s="151" t="str">
        <f>IF(B390="","",7)</f>
        <v/>
      </c>
      <c r="B390" s="151" t="str">
        <f>'Sortierung Rangliste'!J95</f>
        <v/>
      </c>
      <c r="C390" s="151"/>
      <c r="D390" s="151" t="str">
        <f>'Sortierung Rangliste'!O95</f>
        <v/>
      </c>
      <c r="E390" s="151" t="str">
        <f>'Sortierung Rangliste'!N95</f>
        <v/>
      </c>
      <c r="F390" s="153" t="str">
        <f>'Sortierung Rangliste'!P95</f>
        <v/>
      </c>
    </row>
    <row r="391" spans="1:6" ht="14.1" customHeight="1" x14ac:dyDescent="0.25">
      <c r="A391" s="151"/>
      <c r="B391" s="121" t="str">
        <f>'Sortierung Rangliste'!U95</f>
        <v/>
      </c>
      <c r="C391" s="121" t="str">
        <f>'Sortierung Rangliste'!V95</f>
        <v/>
      </c>
      <c r="D391" s="151"/>
      <c r="E391" s="151"/>
      <c r="F391" s="153"/>
    </row>
    <row r="392" spans="1:6" ht="14.1" customHeight="1" x14ac:dyDescent="0.25">
      <c r="A392" s="151"/>
      <c r="B392" s="121" t="str">
        <f>'Sortierung Rangliste'!W95</f>
        <v/>
      </c>
      <c r="C392" s="121" t="str">
        <f>'Sortierung Rangliste'!X95</f>
        <v/>
      </c>
      <c r="D392" s="151"/>
      <c r="E392" s="151"/>
      <c r="F392" s="153"/>
    </row>
    <row r="393" spans="1:6" ht="14.1" customHeight="1" x14ac:dyDescent="0.25">
      <c r="A393" s="152"/>
      <c r="B393" s="121" t="str">
        <f>'Sortierung Rangliste'!Y95</f>
        <v/>
      </c>
      <c r="C393" s="121" t="str">
        <f>'Sortierung Rangliste'!Z95</f>
        <v/>
      </c>
      <c r="D393" s="152"/>
      <c r="E393" s="152"/>
      <c r="F393" s="152"/>
    </row>
    <row r="394" spans="1:6" ht="14.1" customHeight="1" x14ac:dyDescent="0.25">
      <c r="A394" s="152"/>
      <c r="B394" s="121" t="str">
        <f>'Sortierung Rangliste'!AA95</f>
        <v/>
      </c>
      <c r="C394" s="121" t="str">
        <f>'Sortierung Rangliste'!AB95</f>
        <v/>
      </c>
      <c r="D394" s="152"/>
      <c r="E394" s="152"/>
      <c r="F394" s="152"/>
    </row>
    <row r="395" spans="1:6" ht="9.9499999999999993" customHeight="1" x14ac:dyDescent="0.25">
      <c r="B395" s="122"/>
      <c r="C395" s="122"/>
    </row>
    <row r="396" spans="1:6" ht="18" customHeight="1" x14ac:dyDescent="0.25">
      <c r="A396" s="151" t="str">
        <f>IF(B396="","",8)</f>
        <v/>
      </c>
      <c r="B396" s="151" t="str">
        <f>'Sortierung Rangliste'!J96</f>
        <v/>
      </c>
      <c r="C396" s="151"/>
      <c r="D396" s="151" t="str">
        <f>'Sortierung Rangliste'!O96</f>
        <v/>
      </c>
      <c r="E396" s="151" t="str">
        <f>'Sortierung Rangliste'!N96</f>
        <v/>
      </c>
      <c r="F396" s="153" t="str">
        <f>'Sortierung Rangliste'!P96</f>
        <v/>
      </c>
    </row>
    <row r="397" spans="1:6" ht="14.1" customHeight="1" x14ac:dyDescent="0.25">
      <c r="A397" s="151"/>
      <c r="B397" s="121" t="str">
        <f>'Sortierung Rangliste'!U96</f>
        <v/>
      </c>
      <c r="C397" s="121" t="str">
        <f>'Sortierung Rangliste'!V96</f>
        <v/>
      </c>
      <c r="D397" s="151"/>
      <c r="E397" s="151"/>
      <c r="F397" s="153"/>
    </row>
    <row r="398" spans="1:6" ht="14.1" customHeight="1" x14ac:dyDescent="0.25">
      <c r="A398" s="151"/>
      <c r="B398" s="121" t="str">
        <f>'Sortierung Rangliste'!W96</f>
        <v/>
      </c>
      <c r="C398" s="121" t="str">
        <f>'Sortierung Rangliste'!X96</f>
        <v/>
      </c>
      <c r="D398" s="151"/>
      <c r="E398" s="151"/>
      <c r="F398" s="153"/>
    </row>
    <row r="399" spans="1:6" ht="14.1" customHeight="1" x14ac:dyDescent="0.25">
      <c r="A399" s="152"/>
      <c r="B399" s="121" t="str">
        <f>'Sortierung Rangliste'!Y96</f>
        <v/>
      </c>
      <c r="C399" s="121" t="str">
        <f>'Sortierung Rangliste'!Z96</f>
        <v/>
      </c>
      <c r="D399" s="152"/>
      <c r="E399" s="152"/>
      <c r="F399" s="152"/>
    </row>
    <row r="400" spans="1:6" ht="14.1" customHeight="1" x14ac:dyDescent="0.25">
      <c r="A400" s="152"/>
      <c r="B400" s="121" t="str">
        <f>'Sortierung Rangliste'!AA96</f>
        <v/>
      </c>
      <c r="C400" s="121" t="str">
        <f>'Sortierung Rangliste'!AB96</f>
        <v/>
      </c>
      <c r="D400" s="152"/>
      <c r="E400" s="152"/>
      <c r="F400" s="152"/>
    </row>
    <row r="401" spans="1:6" ht="30" customHeight="1" x14ac:dyDescent="0.25">
      <c r="A401" s="154" t="s">
        <v>150</v>
      </c>
      <c r="B401" s="154"/>
      <c r="C401" s="154"/>
      <c r="D401" s="154"/>
      <c r="E401" s="154"/>
      <c r="F401" s="154"/>
    </row>
    <row r="402" spans="1:6" ht="20.100000000000001" customHeight="1" x14ac:dyDescent="0.25"/>
    <row r="403" spans="1:6" ht="20.100000000000001" customHeight="1" x14ac:dyDescent="0.25">
      <c r="A403" s="120" t="s">
        <v>97</v>
      </c>
      <c r="B403" s="155" t="s">
        <v>95</v>
      </c>
      <c r="C403" s="155"/>
      <c r="D403" s="120" t="s">
        <v>105</v>
      </c>
      <c r="E403" s="120" t="s">
        <v>106</v>
      </c>
      <c r="F403" s="120" t="s">
        <v>74</v>
      </c>
    </row>
    <row r="404" spans="1:6" ht="18" customHeight="1" x14ac:dyDescent="0.25">
      <c r="A404" s="151" t="e">
        <f>IF(B404="","",1)</f>
        <v>#N/A</v>
      </c>
      <c r="B404" s="151" t="e">
        <f>'Sortierung Rangliste'!J100</f>
        <v>#N/A</v>
      </c>
      <c r="C404" s="151"/>
      <c r="D404" s="151" t="e">
        <f>'Sortierung Rangliste'!O100</f>
        <v>#N/A</v>
      </c>
      <c r="E404" s="151" t="e">
        <f>'Sortierung Rangliste'!N100</f>
        <v>#N/A</v>
      </c>
      <c r="F404" s="153" t="e">
        <f>'Sortierung Rangliste'!P100</f>
        <v>#N/A</v>
      </c>
    </row>
    <row r="405" spans="1:6" ht="14.1" customHeight="1" x14ac:dyDescent="0.25">
      <c r="A405" s="151"/>
      <c r="B405" s="121" t="e">
        <f>'Sortierung Rangliste'!U100</f>
        <v>#N/A</v>
      </c>
      <c r="C405" s="121" t="e">
        <f>'Sortierung Rangliste'!V100</f>
        <v>#N/A</v>
      </c>
      <c r="D405" s="151"/>
      <c r="E405" s="151"/>
      <c r="F405" s="153"/>
    </row>
    <row r="406" spans="1:6" ht="14.1" customHeight="1" x14ac:dyDescent="0.25">
      <c r="A406" s="151"/>
      <c r="B406" s="121" t="e">
        <f>'Sortierung Rangliste'!W100</f>
        <v>#N/A</v>
      </c>
      <c r="C406" s="121" t="e">
        <f>'Sortierung Rangliste'!X100</f>
        <v>#N/A</v>
      </c>
      <c r="D406" s="151"/>
      <c r="E406" s="151"/>
      <c r="F406" s="153"/>
    </row>
    <row r="407" spans="1:6" ht="14.1" customHeight="1" x14ac:dyDescent="0.25">
      <c r="A407" s="152"/>
      <c r="B407" s="121" t="e">
        <f>'Sortierung Rangliste'!Y100</f>
        <v>#N/A</v>
      </c>
      <c r="C407" s="121" t="e">
        <f>'Sortierung Rangliste'!Z100</f>
        <v>#N/A</v>
      </c>
      <c r="D407" s="152"/>
      <c r="E407" s="152"/>
      <c r="F407" s="152"/>
    </row>
    <row r="408" spans="1:6" ht="14.1" customHeight="1" x14ac:dyDescent="0.25">
      <c r="A408" s="152"/>
      <c r="B408" s="121" t="e">
        <f>'Sortierung Rangliste'!AA100</f>
        <v>#N/A</v>
      </c>
      <c r="C408" s="121" t="e">
        <f>'Sortierung Rangliste'!AB100</f>
        <v>#N/A</v>
      </c>
      <c r="D408" s="152"/>
      <c r="E408" s="152"/>
      <c r="F408" s="152"/>
    </row>
    <row r="409" spans="1:6" ht="9.9499999999999993" customHeight="1" x14ac:dyDescent="0.25">
      <c r="B409" s="122"/>
      <c r="C409" s="122"/>
    </row>
    <row r="410" spans="1:6" ht="18" customHeight="1" x14ac:dyDescent="0.25">
      <c r="A410" s="151" t="e">
        <f>IF(B410="","",2)</f>
        <v>#N/A</v>
      </c>
      <c r="B410" s="151" t="e">
        <f>'Sortierung Rangliste'!J101</f>
        <v>#N/A</v>
      </c>
      <c r="C410" s="151"/>
      <c r="D410" s="151" t="e">
        <f>'Sortierung Rangliste'!O101</f>
        <v>#N/A</v>
      </c>
      <c r="E410" s="151" t="e">
        <f>'Sortierung Rangliste'!N101</f>
        <v>#N/A</v>
      </c>
      <c r="F410" s="153" t="e">
        <f>'Sortierung Rangliste'!P101</f>
        <v>#N/A</v>
      </c>
    </row>
    <row r="411" spans="1:6" ht="14.1" customHeight="1" x14ac:dyDescent="0.25">
      <c r="A411" s="151"/>
      <c r="B411" s="121" t="e">
        <f>'Sortierung Rangliste'!U101</f>
        <v>#N/A</v>
      </c>
      <c r="C411" s="121" t="e">
        <f>'Sortierung Rangliste'!V101</f>
        <v>#N/A</v>
      </c>
      <c r="D411" s="151"/>
      <c r="E411" s="151"/>
      <c r="F411" s="153"/>
    </row>
    <row r="412" spans="1:6" ht="14.1" customHeight="1" x14ac:dyDescent="0.25">
      <c r="A412" s="151"/>
      <c r="B412" s="121" t="e">
        <f>'Sortierung Rangliste'!W101</f>
        <v>#N/A</v>
      </c>
      <c r="C412" s="121" t="e">
        <f>'Sortierung Rangliste'!X101</f>
        <v>#N/A</v>
      </c>
      <c r="D412" s="151"/>
      <c r="E412" s="151"/>
      <c r="F412" s="153"/>
    </row>
    <row r="413" spans="1:6" ht="14.1" customHeight="1" x14ac:dyDescent="0.25">
      <c r="A413" s="152"/>
      <c r="B413" s="121" t="e">
        <f>'Sortierung Rangliste'!Y101</f>
        <v>#N/A</v>
      </c>
      <c r="C413" s="121" t="e">
        <f>'Sortierung Rangliste'!Z101</f>
        <v>#N/A</v>
      </c>
      <c r="D413" s="152"/>
      <c r="E413" s="152"/>
      <c r="F413" s="152"/>
    </row>
    <row r="414" spans="1:6" ht="14.1" customHeight="1" x14ac:dyDescent="0.25">
      <c r="A414" s="152"/>
      <c r="B414" s="121" t="e">
        <f>'Sortierung Rangliste'!AA101</f>
        <v>#N/A</v>
      </c>
      <c r="C414" s="121" t="e">
        <f>'Sortierung Rangliste'!AB101</f>
        <v>#N/A</v>
      </c>
      <c r="D414" s="152"/>
      <c r="E414" s="152"/>
      <c r="F414" s="152"/>
    </row>
    <row r="415" spans="1:6" ht="9.9499999999999993" customHeight="1" x14ac:dyDescent="0.25">
      <c r="B415" s="122"/>
      <c r="C415" s="122"/>
    </row>
    <row r="416" spans="1:6" ht="18" customHeight="1" x14ac:dyDescent="0.25">
      <c r="A416" s="151" t="e">
        <f>IF(B416="","",3)</f>
        <v>#N/A</v>
      </c>
      <c r="B416" s="151" t="e">
        <f>'Sortierung Rangliste'!J102</f>
        <v>#N/A</v>
      </c>
      <c r="C416" s="151"/>
      <c r="D416" s="151" t="e">
        <f>'Sortierung Rangliste'!O102</f>
        <v>#N/A</v>
      </c>
      <c r="E416" s="151" t="e">
        <f>'Sortierung Rangliste'!N102</f>
        <v>#N/A</v>
      </c>
      <c r="F416" s="153" t="e">
        <f>'Sortierung Rangliste'!P102</f>
        <v>#N/A</v>
      </c>
    </row>
    <row r="417" spans="1:6" ht="14.1" customHeight="1" x14ac:dyDescent="0.25">
      <c r="A417" s="151"/>
      <c r="B417" s="121" t="e">
        <f>'Sortierung Rangliste'!U102</f>
        <v>#N/A</v>
      </c>
      <c r="C417" s="121" t="e">
        <f>'Sortierung Rangliste'!V102</f>
        <v>#N/A</v>
      </c>
      <c r="D417" s="151"/>
      <c r="E417" s="151"/>
      <c r="F417" s="153"/>
    </row>
    <row r="418" spans="1:6" ht="14.1" customHeight="1" x14ac:dyDescent="0.25">
      <c r="A418" s="151"/>
      <c r="B418" s="121" t="e">
        <f>'Sortierung Rangliste'!W102</f>
        <v>#N/A</v>
      </c>
      <c r="C418" s="121" t="e">
        <f>'Sortierung Rangliste'!X102</f>
        <v>#N/A</v>
      </c>
      <c r="D418" s="151"/>
      <c r="E418" s="151"/>
      <c r="F418" s="153"/>
    </row>
    <row r="419" spans="1:6" ht="14.1" customHeight="1" x14ac:dyDescent="0.25">
      <c r="A419" s="152"/>
      <c r="B419" s="121" t="e">
        <f>'Sortierung Rangliste'!Y102</f>
        <v>#N/A</v>
      </c>
      <c r="C419" s="121" t="e">
        <f>'Sortierung Rangliste'!Z102</f>
        <v>#N/A</v>
      </c>
      <c r="D419" s="152"/>
      <c r="E419" s="152"/>
      <c r="F419" s="152"/>
    </row>
    <row r="420" spans="1:6" ht="14.1" customHeight="1" x14ac:dyDescent="0.25">
      <c r="A420" s="152"/>
      <c r="B420" s="121" t="e">
        <f>'Sortierung Rangliste'!AA102</f>
        <v>#N/A</v>
      </c>
      <c r="C420" s="121" t="e">
        <f>'Sortierung Rangliste'!AB102</f>
        <v>#N/A</v>
      </c>
      <c r="D420" s="152"/>
      <c r="E420" s="152"/>
      <c r="F420" s="152"/>
    </row>
    <row r="421" spans="1:6" ht="9.9499999999999993" customHeight="1" x14ac:dyDescent="0.25">
      <c r="B421" s="122"/>
      <c r="C421" s="122"/>
    </row>
    <row r="422" spans="1:6" ht="18" customHeight="1" x14ac:dyDescent="0.25">
      <c r="A422" s="151" t="e">
        <f>IF(B422="","",4)</f>
        <v>#N/A</v>
      </c>
      <c r="B422" s="151" t="e">
        <f>'Sortierung Rangliste'!J103</f>
        <v>#N/A</v>
      </c>
      <c r="C422" s="151"/>
      <c r="D422" s="151" t="e">
        <f>'Sortierung Rangliste'!O103</f>
        <v>#N/A</v>
      </c>
      <c r="E422" s="151" t="e">
        <f>'Sortierung Rangliste'!N103</f>
        <v>#N/A</v>
      </c>
      <c r="F422" s="153" t="e">
        <f>'Sortierung Rangliste'!P103</f>
        <v>#N/A</v>
      </c>
    </row>
    <row r="423" spans="1:6" ht="14.1" customHeight="1" x14ac:dyDescent="0.25">
      <c r="A423" s="151"/>
      <c r="B423" s="121" t="e">
        <f>'Sortierung Rangliste'!U103</f>
        <v>#N/A</v>
      </c>
      <c r="C423" s="121" t="e">
        <f>'Sortierung Rangliste'!V103</f>
        <v>#N/A</v>
      </c>
      <c r="D423" s="151"/>
      <c r="E423" s="151"/>
      <c r="F423" s="153"/>
    </row>
    <row r="424" spans="1:6" ht="14.1" customHeight="1" x14ac:dyDescent="0.25">
      <c r="A424" s="151"/>
      <c r="B424" s="121" t="e">
        <f>'Sortierung Rangliste'!W103</f>
        <v>#N/A</v>
      </c>
      <c r="C424" s="121" t="e">
        <f>'Sortierung Rangliste'!X103</f>
        <v>#N/A</v>
      </c>
      <c r="D424" s="151"/>
      <c r="E424" s="151"/>
      <c r="F424" s="153"/>
    </row>
    <row r="425" spans="1:6" ht="14.1" customHeight="1" x14ac:dyDescent="0.25">
      <c r="A425" s="152"/>
      <c r="B425" s="121" t="e">
        <f>'Sortierung Rangliste'!Y103</f>
        <v>#N/A</v>
      </c>
      <c r="C425" s="121" t="e">
        <f>'Sortierung Rangliste'!Z103</f>
        <v>#N/A</v>
      </c>
      <c r="D425" s="152"/>
      <c r="E425" s="152"/>
      <c r="F425" s="152"/>
    </row>
    <row r="426" spans="1:6" ht="14.1" customHeight="1" x14ac:dyDescent="0.25">
      <c r="A426" s="152"/>
      <c r="B426" s="121" t="e">
        <f>'Sortierung Rangliste'!AA103</f>
        <v>#N/A</v>
      </c>
      <c r="C426" s="121" t="e">
        <f>'Sortierung Rangliste'!AB103</f>
        <v>#N/A</v>
      </c>
      <c r="D426" s="152"/>
      <c r="E426" s="152"/>
      <c r="F426" s="152"/>
    </row>
    <row r="427" spans="1:6" ht="9.9499999999999993" customHeight="1" x14ac:dyDescent="0.25">
      <c r="B427" s="122"/>
      <c r="C427" s="122"/>
    </row>
    <row r="428" spans="1:6" ht="18" customHeight="1" x14ac:dyDescent="0.25">
      <c r="A428" s="151" t="e">
        <f>IF(B428="","",5)</f>
        <v>#N/A</v>
      </c>
      <c r="B428" s="151" t="e">
        <f>'Sortierung Rangliste'!J104</f>
        <v>#N/A</v>
      </c>
      <c r="C428" s="151"/>
      <c r="D428" s="151" t="e">
        <f>'Sortierung Rangliste'!O104</f>
        <v>#N/A</v>
      </c>
      <c r="E428" s="151" t="e">
        <f>'Sortierung Rangliste'!N104</f>
        <v>#N/A</v>
      </c>
      <c r="F428" s="153" t="e">
        <f>'Sortierung Rangliste'!P104</f>
        <v>#N/A</v>
      </c>
    </row>
    <row r="429" spans="1:6" ht="14.1" customHeight="1" x14ac:dyDescent="0.25">
      <c r="A429" s="151"/>
      <c r="B429" s="121" t="e">
        <f>'Sortierung Rangliste'!U104</f>
        <v>#N/A</v>
      </c>
      <c r="C429" s="121" t="e">
        <f>'Sortierung Rangliste'!V104</f>
        <v>#N/A</v>
      </c>
      <c r="D429" s="151"/>
      <c r="E429" s="151"/>
      <c r="F429" s="153"/>
    </row>
    <row r="430" spans="1:6" ht="14.1" customHeight="1" x14ac:dyDescent="0.25">
      <c r="A430" s="151"/>
      <c r="B430" s="121" t="e">
        <f>'Sortierung Rangliste'!W104</f>
        <v>#N/A</v>
      </c>
      <c r="C430" s="121" t="e">
        <f>'Sortierung Rangliste'!X104</f>
        <v>#N/A</v>
      </c>
      <c r="D430" s="151"/>
      <c r="E430" s="151"/>
      <c r="F430" s="153"/>
    </row>
    <row r="431" spans="1:6" ht="14.1" customHeight="1" x14ac:dyDescent="0.25">
      <c r="A431" s="152"/>
      <c r="B431" s="121" t="e">
        <f>'Sortierung Rangliste'!Y104</f>
        <v>#N/A</v>
      </c>
      <c r="C431" s="121" t="e">
        <f>'Sortierung Rangliste'!Z104</f>
        <v>#N/A</v>
      </c>
      <c r="D431" s="152"/>
      <c r="E431" s="152"/>
      <c r="F431" s="152"/>
    </row>
    <row r="432" spans="1:6" ht="14.1" customHeight="1" x14ac:dyDescent="0.25">
      <c r="A432" s="152"/>
      <c r="B432" s="121" t="e">
        <f>'Sortierung Rangliste'!AA104</f>
        <v>#N/A</v>
      </c>
      <c r="C432" s="121" t="e">
        <f>'Sortierung Rangliste'!AB104</f>
        <v>#N/A</v>
      </c>
      <c r="D432" s="152"/>
      <c r="E432" s="152"/>
      <c r="F432" s="152"/>
    </row>
    <row r="433" spans="1:6" ht="9.9499999999999993" customHeight="1" x14ac:dyDescent="0.25">
      <c r="B433" s="122"/>
      <c r="C433" s="122"/>
    </row>
    <row r="434" spans="1:6" ht="18" customHeight="1" x14ac:dyDescent="0.25">
      <c r="A434" s="151" t="str">
        <f>IF(B434="","",6)</f>
        <v/>
      </c>
      <c r="B434" s="151" t="str">
        <f>'Sortierung Rangliste'!J105</f>
        <v/>
      </c>
      <c r="C434" s="151"/>
      <c r="D434" s="151" t="str">
        <f>'Sortierung Rangliste'!O105</f>
        <v/>
      </c>
      <c r="E434" s="151" t="str">
        <f>'Sortierung Rangliste'!N105</f>
        <v/>
      </c>
      <c r="F434" s="153" t="str">
        <f>'Sortierung Rangliste'!P105</f>
        <v/>
      </c>
    </row>
    <row r="435" spans="1:6" ht="14.1" customHeight="1" x14ac:dyDescent="0.25">
      <c r="A435" s="151"/>
      <c r="B435" s="121" t="str">
        <f>'Sortierung Rangliste'!U105</f>
        <v/>
      </c>
      <c r="C435" s="121" t="str">
        <f>'Sortierung Rangliste'!V105</f>
        <v/>
      </c>
      <c r="D435" s="151"/>
      <c r="E435" s="151"/>
      <c r="F435" s="153"/>
    </row>
    <row r="436" spans="1:6" ht="14.1" customHeight="1" x14ac:dyDescent="0.25">
      <c r="A436" s="151"/>
      <c r="B436" s="121" t="str">
        <f>'Sortierung Rangliste'!W105</f>
        <v/>
      </c>
      <c r="C436" s="121" t="str">
        <f>'Sortierung Rangliste'!X105</f>
        <v/>
      </c>
      <c r="D436" s="151"/>
      <c r="E436" s="151"/>
      <c r="F436" s="153"/>
    </row>
    <row r="437" spans="1:6" ht="14.1" customHeight="1" x14ac:dyDescent="0.25">
      <c r="A437" s="152"/>
      <c r="B437" s="121" t="str">
        <f>'Sortierung Rangliste'!Y105</f>
        <v/>
      </c>
      <c r="C437" s="121" t="str">
        <f>'Sortierung Rangliste'!Z105</f>
        <v/>
      </c>
      <c r="D437" s="152"/>
      <c r="E437" s="152"/>
      <c r="F437" s="152"/>
    </row>
    <row r="438" spans="1:6" ht="14.1" customHeight="1" x14ac:dyDescent="0.25">
      <c r="A438" s="152"/>
      <c r="B438" s="121" t="str">
        <f>'Sortierung Rangliste'!AA105</f>
        <v/>
      </c>
      <c r="C438" s="121" t="str">
        <f>'Sortierung Rangliste'!AB105</f>
        <v/>
      </c>
      <c r="D438" s="152"/>
      <c r="E438" s="152"/>
      <c r="F438" s="152"/>
    </row>
    <row r="439" spans="1:6" ht="9.9499999999999993" customHeight="1" x14ac:dyDescent="0.25">
      <c r="B439" s="122"/>
      <c r="C439" s="122"/>
    </row>
    <row r="440" spans="1:6" ht="18" customHeight="1" x14ac:dyDescent="0.25">
      <c r="A440" s="151" t="str">
        <f>IF(B440="","",7)</f>
        <v/>
      </c>
      <c r="B440" s="151" t="str">
        <f>'Sortierung Rangliste'!J106</f>
        <v/>
      </c>
      <c r="C440" s="151"/>
      <c r="D440" s="151" t="str">
        <f>'Sortierung Rangliste'!O106</f>
        <v/>
      </c>
      <c r="E440" s="151" t="str">
        <f>'Sortierung Rangliste'!N106</f>
        <v/>
      </c>
      <c r="F440" s="153" t="str">
        <f>'Sortierung Rangliste'!P106</f>
        <v/>
      </c>
    </row>
    <row r="441" spans="1:6" ht="14.1" customHeight="1" x14ac:dyDescent="0.25">
      <c r="A441" s="151"/>
      <c r="B441" s="121" t="str">
        <f>'Sortierung Rangliste'!U106</f>
        <v/>
      </c>
      <c r="C441" s="121" t="str">
        <f>'Sortierung Rangliste'!V106</f>
        <v/>
      </c>
      <c r="D441" s="151"/>
      <c r="E441" s="151"/>
      <c r="F441" s="153"/>
    </row>
    <row r="442" spans="1:6" ht="14.1" customHeight="1" x14ac:dyDescent="0.25">
      <c r="A442" s="151"/>
      <c r="B442" s="121" t="str">
        <f>'Sortierung Rangliste'!W106</f>
        <v/>
      </c>
      <c r="C442" s="121" t="str">
        <f>'Sortierung Rangliste'!X106</f>
        <v/>
      </c>
      <c r="D442" s="151"/>
      <c r="E442" s="151"/>
      <c r="F442" s="153"/>
    </row>
    <row r="443" spans="1:6" ht="14.1" customHeight="1" x14ac:dyDescent="0.25">
      <c r="A443" s="152"/>
      <c r="B443" s="121" t="str">
        <f>'Sortierung Rangliste'!Y106</f>
        <v/>
      </c>
      <c r="C443" s="121" t="str">
        <f>'Sortierung Rangliste'!Z106</f>
        <v/>
      </c>
      <c r="D443" s="152"/>
      <c r="E443" s="152"/>
      <c r="F443" s="152"/>
    </row>
    <row r="444" spans="1:6" ht="14.1" customHeight="1" x14ac:dyDescent="0.25">
      <c r="A444" s="152"/>
      <c r="B444" s="121" t="str">
        <f>'Sortierung Rangliste'!AA106</f>
        <v/>
      </c>
      <c r="C444" s="121" t="str">
        <f>'Sortierung Rangliste'!AB106</f>
        <v/>
      </c>
      <c r="D444" s="152"/>
      <c r="E444" s="152"/>
      <c r="F444" s="152"/>
    </row>
    <row r="445" spans="1:6" ht="9.9499999999999993" customHeight="1" x14ac:dyDescent="0.25">
      <c r="B445" s="122"/>
      <c r="C445" s="122"/>
    </row>
    <row r="446" spans="1:6" ht="18" customHeight="1" x14ac:dyDescent="0.25">
      <c r="A446" s="151" t="str">
        <f>IF(B446="","",8)</f>
        <v/>
      </c>
      <c r="B446" s="151" t="str">
        <f>'Sortierung Rangliste'!J107</f>
        <v/>
      </c>
      <c r="C446" s="151"/>
      <c r="D446" s="151" t="str">
        <f>'Sortierung Rangliste'!O107</f>
        <v/>
      </c>
      <c r="E446" s="151" t="str">
        <f>'Sortierung Rangliste'!N107</f>
        <v/>
      </c>
      <c r="F446" s="153" t="str">
        <f>'Sortierung Rangliste'!P107</f>
        <v/>
      </c>
    </row>
    <row r="447" spans="1:6" ht="14.1" customHeight="1" x14ac:dyDescent="0.25">
      <c r="A447" s="151"/>
      <c r="B447" s="121" t="str">
        <f>'Sortierung Rangliste'!U107</f>
        <v/>
      </c>
      <c r="C447" s="121" t="str">
        <f>'Sortierung Rangliste'!V107</f>
        <v/>
      </c>
      <c r="D447" s="151"/>
      <c r="E447" s="151"/>
      <c r="F447" s="153"/>
    </row>
    <row r="448" spans="1:6" ht="14.1" customHeight="1" x14ac:dyDescent="0.25">
      <c r="A448" s="151"/>
      <c r="B448" s="121" t="str">
        <f>'Sortierung Rangliste'!W107</f>
        <v/>
      </c>
      <c r="C448" s="121" t="str">
        <f>'Sortierung Rangliste'!X107</f>
        <v/>
      </c>
      <c r="D448" s="151"/>
      <c r="E448" s="151"/>
      <c r="F448" s="153"/>
    </row>
    <row r="449" spans="1:6" ht="14.1" customHeight="1" x14ac:dyDescent="0.25">
      <c r="A449" s="152"/>
      <c r="B449" s="121" t="str">
        <f>'Sortierung Rangliste'!Y107</f>
        <v/>
      </c>
      <c r="C449" s="121" t="str">
        <f>'Sortierung Rangliste'!Z107</f>
        <v/>
      </c>
      <c r="D449" s="152"/>
      <c r="E449" s="152"/>
      <c r="F449" s="152"/>
    </row>
    <row r="450" spans="1:6" ht="14.1" customHeight="1" x14ac:dyDescent="0.25">
      <c r="A450" s="152"/>
      <c r="B450" s="121" t="str">
        <f>'Sortierung Rangliste'!AA107</f>
        <v/>
      </c>
      <c r="C450" s="121" t="str">
        <f>'Sortierung Rangliste'!AB107</f>
        <v/>
      </c>
      <c r="D450" s="152"/>
      <c r="E450" s="152"/>
      <c r="F450" s="152"/>
    </row>
    <row r="451" spans="1:6" ht="30" customHeight="1" x14ac:dyDescent="0.25">
      <c r="A451" s="154" t="s">
        <v>151</v>
      </c>
      <c r="B451" s="154"/>
      <c r="C451" s="154"/>
      <c r="D451" s="154"/>
      <c r="E451" s="154"/>
      <c r="F451" s="154"/>
    </row>
    <row r="452" spans="1:6" ht="20.100000000000001" customHeight="1" x14ac:dyDescent="0.25"/>
    <row r="453" spans="1:6" ht="20.100000000000001" customHeight="1" x14ac:dyDescent="0.25">
      <c r="A453" s="120" t="s">
        <v>97</v>
      </c>
      <c r="B453" s="155" t="s">
        <v>95</v>
      </c>
      <c r="C453" s="155"/>
      <c r="D453" s="120" t="s">
        <v>105</v>
      </c>
      <c r="E453" s="120" t="s">
        <v>106</v>
      </c>
      <c r="F453" s="120" t="s">
        <v>74</v>
      </c>
    </row>
    <row r="454" spans="1:6" ht="18" customHeight="1" x14ac:dyDescent="0.25">
      <c r="A454" s="151" t="e">
        <f>IF(B454="","",1)</f>
        <v>#N/A</v>
      </c>
      <c r="B454" s="151" t="e">
        <f>'Sortierung Rangliste'!J111</f>
        <v>#N/A</v>
      </c>
      <c r="C454" s="151"/>
      <c r="D454" s="151" t="e">
        <f>'Sortierung Rangliste'!O111</f>
        <v>#N/A</v>
      </c>
      <c r="E454" s="151" t="e">
        <f>'Sortierung Rangliste'!N111</f>
        <v>#N/A</v>
      </c>
      <c r="F454" s="153" t="e">
        <f>'Sortierung Rangliste'!P111</f>
        <v>#N/A</v>
      </c>
    </row>
    <row r="455" spans="1:6" ht="14.1" customHeight="1" x14ac:dyDescent="0.25">
      <c r="A455" s="151"/>
      <c r="B455" s="121" t="e">
        <f>'Sortierung Rangliste'!U111</f>
        <v>#N/A</v>
      </c>
      <c r="C455" s="121" t="e">
        <f>'Sortierung Rangliste'!V111</f>
        <v>#N/A</v>
      </c>
      <c r="D455" s="151"/>
      <c r="E455" s="151"/>
      <c r="F455" s="153"/>
    </row>
    <row r="456" spans="1:6" ht="14.1" customHeight="1" x14ac:dyDescent="0.25">
      <c r="A456" s="151"/>
      <c r="B456" s="121" t="e">
        <f>'Sortierung Rangliste'!W111</f>
        <v>#N/A</v>
      </c>
      <c r="C456" s="121" t="e">
        <f>'Sortierung Rangliste'!X111</f>
        <v>#N/A</v>
      </c>
      <c r="D456" s="151"/>
      <c r="E456" s="151"/>
      <c r="F456" s="153"/>
    </row>
    <row r="457" spans="1:6" ht="14.1" customHeight="1" x14ac:dyDescent="0.25">
      <c r="A457" s="152"/>
      <c r="B457" s="121" t="e">
        <f>'Sortierung Rangliste'!Y111</f>
        <v>#N/A</v>
      </c>
      <c r="C457" s="121" t="e">
        <f>'Sortierung Rangliste'!Z111</f>
        <v>#N/A</v>
      </c>
      <c r="D457" s="152"/>
      <c r="E457" s="152"/>
      <c r="F457" s="152"/>
    </row>
    <row r="458" spans="1:6" ht="14.1" customHeight="1" x14ac:dyDescent="0.25">
      <c r="A458" s="152"/>
      <c r="B458" s="121" t="e">
        <f>'Sortierung Rangliste'!AA111</f>
        <v>#N/A</v>
      </c>
      <c r="C458" s="121" t="e">
        <f>'Sortierung Rangliste'!AB111</f>
        <v>#N/A</v>
      </c>
      <c r="D458" s="152"/>
      <c r="E458" s="152"/>
      <c r="F458" s="152"/>
    </row>
    <row r="459" spans="1:6" ht="9.9499999999999993" customHeight="1" x14ac:dyDescent="0.25">
      <c r="B459" s="122"/>
      <c r="C459" s="122"/>
    </row>
    <row r="460" spans="1:6" ht="18" customHeight="1" x14ac:dyDescent="0.25">
      <c r="A460" s="151" t="str">
        <f>IF(B460="","",2)</f>
        <v/>
      </c>
      <c r="B460" s="151" t="str">
        <f>'Sortierung Rangliste'!J112</f>
        <v/>
      </c>
      <c r="C460" s="151"/>
      <c r="D460" s="151" t="str">
        <f>'Sortierung Rangliste'!O112</f>
        <v/>
      </c>
      <c r="E460" s="151" t="str">
        <f>'Sortierung Rangliste'!N112</f>
        <v/>
      </c>
      <c r="F460" s="153" t="str">
        <f>'Sortierung Rangliste'!P112</f>
        <v/>
      </c>
    </row>
    <row r="461" spans="1:6" ht="14.1" customHeight="1" x14ac:dyDescent="0.25">
      <c r="A461" s="151"/>
      <c r="B461" s="121" t="str">
        <f>'Sortierung Rangliste'!U112</f>
        <v/>
      </c>
      <c r="C461" s="121" t="str">
        <f>'Sortierung Rangliste'!V112</f>
        <v/>
      </c>
      <c r="D461" s="151"/>
      <c r="E461" s="151"/>
      <c r="F461" s="153"/>
    </row>
    <row r="462" spans="1:6" ht="14.1" customHeight="1" x14ac:dyDescent="0.25">
      <c r="A462" s="151"/>
      <c r="B462" s="121" t="str">
        <f>'Sortierung Rangliste'!W112</f>
        <v/>
      </c>
      <c r="C462" s="121" t="str">
        <f>'Sortierung Rangliste'!X112</f>
        <v/>
      </c>
      <c r="D462" s="151"/>
      <c r="E462" s="151"/>
      <c r="F462" s="153"/>
    </row>
    <row r="463" spans="1:6" ht="14.1" customHeight="1" x14ac:dyDescent="0.25">
      <c r="A463" s="152"/>
      <c r="B463" s="121" t="str">
        <f>'Sortierung Rangliste'!Y112</f>
        <v/>
      </c>
      <c r="C463" s="121" t="str">
        <f>'Sortierung Rangliste'!Z112</f>
        <v/>
      </c>
      <c r="D463" s="152"/>
      <c r="E463" s="152"/>
      <c r="F463" s="152"/>
    </row>
    <row r="464" spans="1:6" ht="14.1" customHeight="1" x14ac:dyDescent="0.25">
      <c r="A464" s="152"/>
      <c r="B464" s="121" t="str">
        <f>'Sortierung Rangliste'!AA112</f>
        <v/>
      </c>
      <c r="C464" s="121" t="str">
        <f>'Sortierung Rangliste'!AB112</f>
        <v/>
      </c>
      <c r="D464" s="152"/>
      <c r="E464" s="152"/>
      <c r="F464" s="152"/>
    </row>
    <row r="465" spans="1:6" ht="9.9499999999999993" customHeight="1" x14ac:dyDescent="0.25">
      <c r="B465" s="122"/>
      <c r="C465" s="122"/>
    </row>
    <row r="466" spans="1:6" ht="18" customHeight="1" x14ac:dyDescent="0.25">
      <c r="A466" s="151" t="e">
        <f>IF(B466="","",3)</f>
        <v>#N/A</v>
      </c>
      <c r="B466" s="151" t="e">
        <f>'Sortierung Rangliste'!J113</f>
        <v>#N/A</v>
      </c>
      <c r="C466" s="151"/>
      <c r="D466" s="151" t="e">
        <f>'Sortierung Rangliste'!O113</f>
        <v>#N/A</v>
      </c>
      <c r="E466" s="151" t="e">
        <f>'Sortierung Rangliste'!N113</f>
        <v>#N/A</v>
      </c>
      <c r="F466" s="153" t="e">
        <f>'Sortierung Rangliste'!P113</f>
        <v>#N/A</v>
      </c>
    </row>
    <row r="467" spans="1:6" ht="14.1" customHeight="1" x14ac:dyDescent="0.25">
      <c r="A467" s="151"/>
      <c r="B467" s="121" t="e">
        <f>'Sortierung Rangliste'!U113</f>
        <v>#N/A</v>
      </c>
      <c r="C467" s="121" t="e">
        <f>'Sortierung Rangliste'!V113</f>
        <v>#N/A</v>
      </c>
      <c r="D467" s="151"/>
      <c r="E467" s="151"/>
      <c r="F467" s="153"/>
    </row>
    <row r="468" spans="1:6" ht="14.1" customHeight="1" x14ac:dyDescent="0.25">
      <c r="A468" s="151"/>
      <c r="B468" s="121" t="e">
        <f>'Sortierung Rangliste'!W113</f>
        <v>#N/A</v>
      </c>
      <c r="C468" s="121" t="e">
        <f>'Sortierung Rangliste'!X113</f>
        <v>#N/A</v>
      </c>
      <c r="D468" s="151"/>
      <c r="E468" s="151"/>
      <c r="F468" s="153"/>
    </row>
    <row r="469" spans="1:6" ht="14.1" customHeight="1" x14ac:dyDescent="0.25">
      <c r="A469" s="152"/>
      <c r="B469" s="121" t="e">
        <f>'Sortierung Rangliste'!Y113</f>
        <v>#N/A</v>
      </c>
      <c r="C469" s="121" t="e">
        <f>'Sortierung Rangliste'!Z113</f>
        <v>#N/A</v>
      </c>
      <c r="D469" s="152"/>
      <c r="E469" s="152"/>
      <c r="F469" s="152"/>
    </row>
    <row r="470" spans="1:6" ht="14.1" customHeight="1" x14ac:dyDescent="0.25">
      <c r="A470" s="152"/>
      <c r="B470" s="121" t="e">
        <f>'Sortierung Rangliste'!AA113</f>
        <v>#N/A</v>
      </c>
      <c r="C470" s="121" t="e">
        <f>'Sortierung Rangliste'!AB113</f>
        <v>#N/A</v>
      </c>
      <c r="D470" s="152"/>
      <c r="E470" s="152"/>
      <c r="F470" s="152"/>
    </row>
    <row r="471" spans="1:6" ht="9.9499999999999993" customHeight="1" x14ac:dyDescent="0.25">
      <c r="B471" s="122"/>
      <c r="C471" s="122"/>
    </row>
    <row r="472" spans="1:6" ht="18" customHeight="1" x14ac:dyDescent="0.25">
      <c r="A472" s="151" t="e">
        <f>IF(B472="","",4)</f>
        <v>#N/A</v>
      </c>
      <c r="B472" s="151" t="e">
        <f>'Sortierung Rangliste'!J114</f>
        <v>#N/A</v>
      </c>
      <c r="C472" s="151"/>
      <c r="D472" s="151" t="e">
        <f>'Sortierung Rangliste'!O114</f>
        <v>#N/A</v>
      </c>
      <c r="E472" s="151" t="e">
        <f>'Sortierung Rangliste'!N114</f>
        <v>#N/A</v>
      </c>
      <c r="F472" s="153" t="e">
        <f>'Sortierung Rangliste'!P114</f>
        <v>#N/A</v>
      </c>
    </row>
    <row r="473" spans="1:6" ht="14.1" customHeight="1" x14ac:dyDescent="0.25">
      <c r="A473" s="151"/>
      <c r="B473" s="121" t="e">
        <f>'Sortierung Rangliste'!U114</f>
        <v>#N/A</v>
      </c>
      <c r="C473" s="121" t="e">
        <f>'Sortierung Rangliste'!V114</f>
        <v>#N/A</v>
      </c>
      <c r="D473" s="151"/>
      <c r="E473" s="151"/>
      <c r="F473" s="153"/>
    </row>
    <row r="474" spans="1:6" ht="14.1" customHeight="1" x14ac:dyDescent="0.25">
      <c r="A474" s="151"/>
      <c r="B474" s="121" t="e">
        <f>'Sortierung Rangliste'!W114</f>
        <v>#N/A</v>
      </c>
      <c r="C474" s="121" t="e">
        <f>'Sortierung Rangliste'!X114</f>
        <v>#N/A</v>
      </c>
      <c r="D474" s="151"/>
      <c r="E474" s="151"/>
      <c r="F474" s="153"/>
    </row>
    <row r="475" spans="1:6" ht="14.1" customHeight="1" x14ac:dyDescent="0.25">
      <c r="A475" s="152"/>
      <c r="B475" s="121" t="e">
        <f>'Sortierung Rangliste'!Y114</f>
        <v>#N/A</v>
      </c>
      <c r="C475" s="121" t="e">
        <f>'Sortierung Rangliste'!Z114</f>
        <v>#N/A</v>
      </c>
      <c r="D475" s="152"/>
      <c r="E475" s="152"/>
      <c r="F475" s="152"/>
    </row>
    <row r="476" spans="1:6" ht="14.1" customHeight="1" x14ac:dyDescent="0.25">
      <c r="A476" s="152"/>
      <c r="B476" s="121" t="e">
        <f>'Sortierung Rangliste'!AA114</f>
        <v>#N/A</v>
      </c>
      <c r="C476" s="121" t="e">
        <f>'Sortierung Rangliste'!AB114</f>
        <v>#N/A</v>
      </c>
      <c r="D476" s="152"/>
      <c r="E476" s="152"/>
      <c r="F476" s="152"/>
    </row>
    <row r="477" spans="1:6" ht="9.9499999999999993" customHeight="1" x14ac:dyDescent="0.25">
      <c r="B477" s="122"/>
      <c r="C477" s="122"/>
    </row>
    <row r="478" spans="1:6" ht="18" customHeight="1" x14ac:dyDescent="0.25">
      <c r="A478" s="151" t="e">
        <f>IF(B478="","",5)</f>
        <v>#N/A</v>
      </c>
      <c r="B478" s="151" t="e">
        <f>'Sortierung Rangliste'!J115</f>
        <v>#N/A</v>
      </c>
      <c r="C478" s="151"/>
      <c r="D478" s="151" t="e">
        <f>'Sortierung Rangliste'!O115</f>
        <v>#N/A</v>
      </c>
      <c r="E478" s="151" t="e">
        <f>'Sortierung Rangliste'!N115</f>
        <v>#N/A</v>
      </c>
      <c r="F478" s="153" t="e">
        <f>'Sortierung Rangliste'!P115</f>
        <v>#N/A</v>
      </c>
    </row>
    <row r="479" spans="1:6" ht="14.1" customHeight="1" x14ac:dyDescent="0.25">
      <c r="A479" s="151"/>
      <c r="B479" s="121" t="e">
        <f>'Sortierung Rangliste'!U115</f>
        <v>#N/A</v>
      </c>
      <c r="C479" s="121" t="e">
        <f>'Sortierung Rangliste'!V115</f>
        <v>#N/A</v>
      </c>
      <c r="D479" s="151"/>
      <c r="E479" s="151"/>
      <c r="F479" s="153"/>
    </row>
    <row r="480" spans="1:6" ht="14.1" customHeight="1" x14ac:dyDescent="0.25">
      <c r="A480" s="151"/>
      <c r="B480" s="121" t="e">
        <f>'Sortierung Rangliste'!W115</f>
        <v>#N/A</v>
      </c>
      <c r="C480" s="121" t="e">
        <f>'Sortierung Rangliste'!X115</f>
        <v>#N/A</v>
      </c>
      <c r="D480" s="151"/>
      <c r="E480" s="151"/>
      <c r="F480" s="153"/>
    </row>
    <row r="481" spans="1:6" ht="14.1" customHeight="1" x14ac:dyDescent="0.25">
      <c r="A481" s="152"/>
      <c r="B481" s="121" t="e">
        <f>'Sortierung Rangliste'!Y115</f>
        <v>#N/A</v>
      </c>
      <c r="C481" s="121" t="e">
        <f>'Sortierung Rangliste'!Z115</f>
        <v>#N/A</v>
      </c>
      <c r="D481" s="152"/>
      <c r="E481" s="152"/>
      <c r="F481" s="152"/>
    </row>
    <row r="482" spans="1:6" ht="14.1" customHeight="1" x14ac:dyDescent="0.25">
      <c r="A482" s="152"/>
      <c r="B482" s="121" t="e">
        <f>'Sortierung Rangliste'!AA115</f>
        <v>#N/A</v>
      </c>
      <c r="C482" s="121" t="e">
        <f>'Sortierung Rangliste'!AB115</f>
        <v>#N/A</v>
      </c>
      <c r="D482" s="152"/>
      <c r="E482" s="152"/>
      <c r="F482" s="152"/>
    </row>
    <row r="483" spans="1:6" ht="9.9499999999999993" customHeight="1" x14ac:dyDescent="0.25">
      <c r="B483" s="122"/>
      <c r="C483" s="122"/>
    </row>
    <row r="484" spans="1:6" ht="18" customHeight="1" x14ac:dyDescent="0.25">
      <c r="A484" s="151" t="e">
        <f>IF(B484="","",6)</f>
        <v>#N/A</v>
      </c>
      <c r="B484" s="151" t="e">
        <f>'Sortierung Rangliste'!J116</f>
        <v>#N/A</v>
      </c>
      <c r="C484" s="151"/>
      <c r="D484" s="151" t="e">
        <f>'Sortierung Rangliste'!O116</f>
        <v>#N/A</v>
      </c>
      <c r="E484" s="151" t="e">
        <f>'Sortierung Rangliste'!N116</f>
        <v>#N/A</v>
      </c>
      <c r="F484" s="153" t="e">
        <f>'Sortierung Rangliste'!P116</f>
        <v>#N/A</v>
      </c>
    </row>
    <row r="485" spans="1:6" ht="14.1" customHeight="1" x14ac:dyDescent="0.25">
      <c r="A485" s="151"/>
      <c r="B485" s="121" t="e">
        <f>'Sortierung Rangliste'!U116</f>
        <v>#N/A</v>
      </c>
      <c r="C485" s="121" t="e">
        <f>'Sortierung Rangliste'!V116</f>
        <v>#N/A</v>
      </c>
      <c r="D485" s="151"/>
      <c r="E485" s="151"/>
      <c r="F485" s="153"/>
    </row>
    <row r="486" spans="1:6" ht="14.1" customHeight="1" x14ac:dyDescent="0.25">
      <c r="A486" s="151"/>
      <c r="B486" s="121" t="e">
        <f>'Sortierung Rangliste'!W116</f>
        <v>#N/A</v>
      </c>
      <c r="C486" s="121" t="e">
        <f>'Sortierung Rangliste'!X116</f>
        <v>#N/A</v>
      </c>
      <c r="D486" s="151"/>
      <c r="E486" s="151"/>
      <c r="F486" s="153"/>
    </row>
    <row r="487" spans="1:6" ht="14.1" customHeight="1" x14ac:dyDescent="0.25">
      <c r="A487" s="152"/>
      <c r="B487" s="121" t="e">
        <f>'Sortierung Rangliste'!Y116</f>
        <v>#N/A</v>
      </c>
      <c r="C487" s="121" t="e">
        <f>'Sortierung Rangliste'!Z116</f>
        <v>#N/A</v>
      </c>
      <c r="D487" s="152"/>
      <c r="E487" s="152"/>
      <c r="F487" s="152"/>
    </row>
    <row r="488" spans="1:6" ht="14.1" customHeight="1" x14ac:dyDescent="0.25">
      <c r="A488" s="152"/>
      <c r="B488" s="121" t="e">
        <f>'Sortierung Rangliste'!AA116</f>
        <v>#N/A</v>
      </c>
      <c r="C488" s="121" t="e">
        <f>'Sortierung Rangliste'!AB116</f>
        <v>#N/A</v>
      </c>
      <c r="D488" s="152"/>
      <c r="E488" s="152"/>
      <c r="F488" s="152"/>
    </row>
    <row r="489" spans="1:6" ht="9.9499999999999993" customHeight="1" x14ac:dyDescent="0.25">
      <c r="B489" s="122"/>
      <c r="C489" s="122"/>
    </row>
    <row r="490" spans="1:6" ht="18" customHeight="1" x14ac:dyDescent="0.25">
      <c r="A490" s="151" t="str">
        <f>IF(B490="","",7)</f>
        <v/>
      </c>
      <c r="B490" s="151" t="str">
        <f>'Sortierung Rangliste'!J117</f>
        <v/>
      </c>
      <c r="C490" s="151"/>
      <c r="D490" s="151" t="str">
        <f>'Sortierung Rangliste'!O117</f>
        <v/>
      </c>
      <c r="E490" s="151" t="str">
        <f>'Sortierung Rangliste'!N117</f>
        <v/>
      </c>
      <c r="F490" s="153" t="str">
        <f>'Sortierung Rangliste'!P117</f>
        <v/>
      </c>
    </row>
    <row r="491" spans="1:6" ht="14.1" customHeight="1" x14ac:dyDescent="0.25">
      <c r="A491" s="151"/>
      <c r="B491" s="121" t="str">
        <f>'Sortierung Rangliste'!U117</f>
        <v/>
      </c>
      <c r="C491" s="121" t="str">
        <f>'Sortierung Rangliste'!V117</f>
        <v/>
      </c>
      <c r="D491" s="151"/>
      <c r="E491" s="151"/>
      <c r="F491" s="153"/>
    </row>
    <row r="492" spans="1:6" ht="14.1" customHeight="1" x14ac:dyDescent="0.25">
      <c r="A492" s="151"/>
      <c r="B492" s="121" t="str">
        <f>'Sortierung Rangliste'!W117</f>
        <v/>
      </c>
      <c r="C492" s="121" t="str">
        <f>'Sortierung Rangliste'!X117</f>
        <v/>
      </c>
      <c r="D492" s="151"/>
      <c r="E492" s="151"/>
      <c r="F492" s="153"/>
    </row>
    <row r="493" spans="1:6" ht="14.1" customHeight="1" x14ac:dyDescent="0.25">
      <c r="A493" s="152"/>
      <c r="B493" s="121" t="str">
        <f>'Sortierung Rangliste'!Y117</f>
        <v/>
      </c>
      <c r="C493" s="121" t="str">
        <f>'Sortierung Rangliste'!Z117</f>
        <v/>
      </c>
      <c r="D493" s="152"/>
      <c r="E493" s="152"/>
      <c r="F493" s="152"/>
    </row>
    <row r="494" spans="1:6" ht="14.1" customHeight="1" x14ac:dyDescent="0.25">
      <c r="A494" s="152"/>
      <c r="B494" s="121" t="str">
        <f>'Sortierung Rangliste'!AA117</f>
        <v/>
      </c>
      <c r="C494" s="121" t="str">
        <f>'Sortierung Rangliste'!AB117</f>
        <v/>
      </c>
      <c r="D494" s="152"/>
      <c r="E494" s="152"/>
      <c r="F494" s="152"/>
    </row>
    <row r="495" spans="1:6" ht="9.9499999999999993" customHeight="1" x14ac:dyDescent="0.25">
      <c r="B495" s="122"/>
      <c r="C495" s="122"/>
    </row>
    <row r="496" spans="1:6" ht="18" customHeight="1" x14ac:dyDescent="0.25">
      <c r="A496" s="151" t="str">
        <f>IF(B496="","",8)</f>
        <v/>
      </c>
      <c r="B496" s="151" t="str">
        <f>'Sortierung Rangliste'!J118</f>
        <v/>
      </c>
      <c r="C496" s="151"/>
      <c r="D496" s="151" t="str">
        <f>'Sortierung Rangliste'!O118</f>
        <v/>
      </c>
      <c r="E496" s="151" t="str">
        <f>'Sortierung Rangliste'!N118</f>
        <v/>
      </c>
      <c r="F496" s="153" t="str">
        <f>'Sortierung Rangliste'!P118</f>
        <v/>
      </c>
    </row>
    <row r="497" spans="1:6" ht="14.1" customHeight="1" x14ac:dyDescent="0.25">
      <c r="A497" s="151"/>
      <c r="B497" s="121" t="str">
        <f>'Sortierung Rangliste'!U118</f>
        <v/>
      </c>
      <c r="C497" s="121" t="str">
        <f>'Sortierung Rangliste'!V118</f>
        <v/>
      </c>
      <c r="D497" s="151"/>
      <c r="E497" s="151"/>
      <c r="F497" s="153"/>
    </row>
    <row r="498" spans="1:6" ht="14.1" customHeight="1" x14ac:dyDescent="0.25">
      <c r="A498" s="151"/>
      <c r="B498" s="121" t="str">
        <f>'Sortierung Rangliste'!W118</f>
        <v/>
      </c>
      <c r="C498" s="121" t="str">
        <f>'Sortierung Rangliste'!X118</f>
        <v/>
      </c>
      <c r="D498" s="151"/>
      <c r="E498" s="151"/>
      <c r="F498" s="153"/>
    </row>
    <row r="499" spans="1:6" ht="14.1" customHeight="1" x14ac:dyDescent="0.25">
      <c r="A499" s="152"/>
      <c r="B499" s="121" t="str">
        <f>'Sortierung Rangliste'!Y118</f>
        <v/>
      </c>
      <c r="C499" s="121" t="str">
        <f>'Sortierung Rangliste'!Z118</f>
        <v/>
      </c>
      <c r="D499" s="152"/>
      <c r="E499" s="152"/>
      <c r="F499" s="152"/>
    </row>
    <row r="500" spans="1:6" ht="14.1" customHeight="1" x14ac:dyDescent="0.25">
      <c r="A500" s="152"/>
      <c r="B500" s="121" t="str">
        <f>'Sortierung Rangliste'!AA118</f>
        <v/>
      </c>
      <c r="C500" s="121" t="str">
        <f>'Sortierung Rangliste'!AB118</f>
        <v/>
      </c>
      <c r="D500" s="152"/>
      <c r="E500" s="152"/>
      <c r="F500" s="152"/>
    </row>
    <row r="501" spans="1:6" ht="30" customHeight="1" x14ac:dyDescent="0.25">
      <c r="A501" s="154" t="s">
        <v>152</v>
      </c>
      <c r="B501" s="154"/>
      <c r="C501" s="154"/>
      <c r="D501" s="154"/>
      <c r="E501" s="154"/>
      <c r="F501" s="154"/>
    </row>
    <row r="502" spans="1:6" ht="20.100000000000001" customHeight="1" x14ac:dyDescent="0.25"/>
    <row r="503" spans="1:6" ht="20.100000000000001" customHeight="1" x14ac:dyDescent="0.25">
      <c r="A503" s="120" t="s">
        <v>97</v>
      </c>
      <c r="B503" s="155" t="s">
        <v>95</v>
      </c>
      <c r="C503" s="155"/>
      <c r="D503" s="120" t="s">
        <v>105</v>
      </c>
      <c r="E503" s="120" t="s">
        <v>106</v>
      </c>
      <c r="F503" s="120" t="s">
        <v>74</v>
      </c>
    </row>
    <row r="504" spans="1:6" ht="18" customHeight="1" x14ac:dyDescent="0.25">
      <c r="A504" s="151" t="str">
        <f>IF(B504="","",1)</f>
        <v/>
      </c>
      <c r="B504" s="151" t="str">
        <f>'Sortierung Rangliste'!J122</f>
        <v/>
      </c>
      <c r="C504" s="151"/>
      <c r="D504" s="151" t="str">
        <f>'Sortierung Rangliste'!O122</f>
        <v/>
      </c>
      <c r="E504" s="151" t="str">
        <f>'Sortierung Rangliste'!N122</f>
        <v/>
      </c>
      <c r="F504" s="153" t="str">
        <f>'Sortierung Rangliste'!P122</f>
        <v/>
      </c>
    </row>
    <row r="505" spans="1:6" ht="14.1" customHeight="1" x14ac:dyDescent="0.25">
      <c r="A505" s="151"/>
      <c r="B505" s="121" t="str">
        <f>'Sortierung Rangliste'!U122</f>
        <v/>
      </c>
      <c r="C505" s="121" t="str">
        <f>'Sortierung Rangliste'!V122</f>
        <v/>
      </c>
      <c r="D505" s="151"/>
      <c r="E505" s="151"/>
      <c r="F505" s="153"/>
    </row>
    <row r="506" spans="1:6" ht="14.1" customHeight="1" x14ac:dyDescent="0.25">
      <c r="A506" s="151"/>
      <c r="B506" s="121" t="str">
        <f>'Sortierung Rangliste'!W122</f>
        <v/>
      </c>
      <c r="C506" s="121" t="str">
        <f>'Sortierung Rangliste'!X122</f>
        <v/>
      </c>
      <c r="D506" s="151"/>
      <c r="E506" s="151"/>
      <c r="F506" s="153"/>
    </row>
    <row r="507" spans="1:6" ht="14.1" customHeight="1" x14ac:dyDescent="0.25">
      <c r="A507" s="152"/>
      <c r="B507" s="121" t="str">
        <f>'Sortierung Rangliste'!Y122</f>
        <v/>
      </c>
      <c r="C507" s="121" t="str">
        <f>'Sortierung Rangliste'!Z122</f>
        <v/>
      </c>
      <c r="D507" s="152"/>
      <c r="E507" s="152"/>
      <c r="F507" s="152"/>
    </row>
    <row r="508" spans="1:6" ht="14.1" customHeight="1" x14ac:dyDescent="0.25">
      <c r="A508" s="152"/>
      <c r="B508" s="121" t="str">
        <f>'Sortierung Rangliste'!AA122</f>
        <v/>
      </c>
      <c r="C508" s="121" t="str">
        <f>'Sortierung Rangliste'!AB122</f>
        <v/>
      </c>
      <c r="D508" s="152"/>
      <c r="E508" s="152"/>
      <c r="F508" s="152"/>
    </row>
    <row r="509" spans="1:6" ht="9.9499999999999993" customHeight="1" x14ac:dyDescent="0.25">
      <c r="B509" s="122"/>
      <c r="C509" s="122"/>
    </row>
    <row r="510" spans="1:6" ht="18" customHeight="1" x14ac:dyDescent="0.25">
      <c r="A510" s="151" t="str">
        <f>IF(B510="","",2)</f>
        <v/>
      </c>
      <c r="B510" s="151" t="str">
        <f>'Sortierung Rangliste'!J123</f>
        <v/>
      </c>
      <c r="C510" s="151"/>
      <c r="D510" s="151" t="str">
        <f>'Sortierung Rangliste'!O123</f>
        <v/>
      </c>
      <c r="E510" s="151" t="str">
        <f>'Sortierung Rangliste'!N123</f>
        <v/>
      </c>
      <c r="F510" s="153" t="str">
        <f>'Sortierung Rangliste'!P123</f>
        <v/>
      </c>
    </row>
    <row r="511" spans="1:6" ht="14.1" customHeight="1" x14ac:dyDescent="0.25">
      <c r="A511" s="151"/>
      <c r="B511" s="121" t="str">
        <f>'Sortierung Rangliste'!U123</f>
        <v/>
      </c>
      <c r="C511" s="121" t="str">
        <f>'Sortierung Rangliste'!V123</f>
        <v/>
      </c>
      <c r="D511" s="151"/>
      <c r="E511" s="151"/>
      <c r="F511" s="153"/>
    </row>
    <row r="512" spans="1:6" ht="14.1" customHeight="1" x14ac:dyDescent="0.25">
      <c r="A512" s="151"/>
      <c r="B512" s="121" t="str">
        <f>'Sortierung Rangliste'!W123</f>
        <v/>
      </c>
      <c r="C512" s="121" t="str">
        <f>'Sortierung Rangliste'!X123</f>
        <v/>
      </c>
      <c r="D512" s="151"/>
      <c r="E512" s="151"/>
      <c r="F512" s="153"/>
    </row>
    <row r="513" spans="1:6" ht="14.1" customHeight="1" x14ac:dyDescent="0.25">
      <c r="A513" s="152"/>
      <c r="B513" s="121" t="str">
        <f>'Sortierung Rangliste'!Y123</f>
        <v/>
      </c>
      <c r="C513" s="121" t="str">
        <f>'Sortierung Rangliste'!Z123</f>
        <v/>
      </c>
      <c r="D513" s="152"/>
      <c r="E513" s="152"/>
      <c r="F513" s="152"/>
    </row>
    <row r="514" spans="1:6" ht="14.1" customHeight="1" x14ac:dyDescent="0.25">
      <c r="A514" s="152"/>
      <c r="B514" s="121" t="str">
        <f>'Sortierung Rangliste'!AA123</f>
        <v/>
      </c>
      <c r="C514" s="121" t="str">
        <f>'Sortierung Rangliste'!AB123</f>
        <v/>
      </c>
      <c r="D514" s="152"/>
      <c r="E514" s="152"/>
      <c r="F514" s="152"/>
    </row>
    <row r="515" spans="1:6" ht="9.9499999999999993" customHeight="1" x14ac:dyDescent="0.25">
      <c r="B515" s="122"/>
      <c r="C515" s="122"/>
    </row>
    <row r="516" spans="1:6" ht="18" customHeight="1" x14ac:dyDescent="0.25">
      <c r="A516" s="151" t="str">
        <f>IF(B516="","",3)</f>
        <v/>
      </c>
      <c r="B516" s="151" t="str">
        <f>'Sortierung Rangliste'!J124</f>
        <v/>
      </c>
      <c r="C516" s="151"/>
      <c r="D516" s="151" t="str">
        <f>'Sortierung Rangliste'!O124</f>
        <v/>
      </c>
      <c r="E516" s="151" t="str">
        <f>'Sortierung Rangliste'!N124</f>
        <v/>
      </c>
      <c r="F516" s="153" t="str">
        <f>'Sortierung Rangliste'!P124</f>
        <v/>
      </c>
    </row>
    <row r="517" spans="1:6" ht="14.1" customHeight="1" x14ac:dyDescent="0.25">
      <c r="A517" s="151"/>
      <c r="B517" s="121" t="str">
        <f>'Sortierung Rangliste'!U124</f>
        <v/>
      </c>
      <c r="C517" s="121" t="str">
        <f>'Sortierung Rangliste'!V124</f>
        <v/>
      </c>
      <c r="D517" s="151"/>
      <c r="E517" s="151"/>
      <c r="F517" s="153"/>
    </row>
    <row r="518" spans="1:6" ht="14.1" customHeight="1" x14ac:dyDescent="0.25">
      <c r="A518" s="151"/>
      <c r="B518" s="121" t="str">
        <f>'Sortierung Rangliste'!W124</f>
        <v/>
      </c>
      <c r="C518" s="121" t="str">
        <f>'Sortierung Rangliste'!X124</f>
        <v/>
      </c>
      <c r="D518" s="151"/>
      <c r="E518" s="151"/>
      <c r="F518" s="153"/>
    </row>
    <row r="519" spans="1:6" ht="14.1" customHeight="1" x14ac:dyDescent="0.25">
      <c r="A519" s="152"/>
      <c r="B519" s="121" t="str">
        <f>'Sortierung Rangliste'!Y124</f>
        <v/>
      </c>
      <c r="C519" s="121" t="str">
        <f>'Sortierung Rangliste'!Z124</f>
        <v/>
      </c>
      <c r="D519" s="152"/>
      <c r="E519" s="152"/>
      <c r="F519" s="152"/>
    </row>
    <row r="520" spans="1:6" ht="14.1" customHeight="1" x14ac:dyDescent="0.25">
      <c r="A520" s="152"/>
      <c r="B520" s="121" t="str">
        <f>'Sortierung Rangliste'!AA124</f>
        <v/>
      </c>
      <c r="C520" s="121" t="str">
        <f>'Sortierung Rangliste'!AB124</f>
        <v/>
      </c>
      <c r="D520" s="152"/>
      <c r="E520" s="152"/>
      <c r="F520" s="152"/>
    </row>
    <row r="521" spans="1:6" ht="9.9499999999999993" customHeight="1" x14ac:dyDescent="0.25">
      <c r="B521" s="122"/>
      <c r="C521" s="122"/>
    </row>
    <row r="522" spans="1:6" ht="18" customHeight="1" x14ac:dyDescent="0.25">
      <c r="A522" s="151" t="str">
        <f>IF(B522="","",4)</f>
        <v/>
      </c>
      <c r="B522" s="151" t="str">
        <f>'Sortierung Rangliste'!J125</f>
        <v/>
      </c>
      <c r="C522" s="151"/>
      <c r="D522" s="151" t="str">
        <f>'Sortierung Rangliste'!O125</f>
        <v/>
      </c>
      <c r="E522" s="151" t="str">
        <f>'Sortierung Rangliste'!N125</f>
        <v/>
      </c>
      <c r="F522" s="153" t="str">
        <f>'Sortierung Rangliste'!P125</f>
        <v/>
      </c>
    </row>
    <row r="523" spans="1:6" ht="14.1" customHeight="1" x14ac:dyDescent="0.25">
      <c r="A523" s="151"/>
      <c r="B523" s="121" t="str">
        <f>'Sortierung Rangliste'!U125</f>
        <v/>
      </c>
      <c r="C523" s="121" t="str">
        <f>'Sortierung Rangliste'!V125</f>
        <v/>
      </c>
      <c r="D523" s="151"/>
      <c r="E523" s="151"/>
      <c r="F523" s="153"/>
    </row>
    <row r="524" spans="1:6" ht="14.1" customHeight="1" x14ac:dyDescent="0.25">
      <c r="A524" s="151"/>
      <c r="B524" s="121" t="str">
        <f>'Sortierung Rangliste'!W125</f>
        <v/>
      </c>
      <c r="C524" s="121" t="str">
        <f>'Sortierung Rangliste'!X125</f>
        <v/>
      </c>
      <c r="D524" s="151"/>
      <c r="E524" s="151"/>
      <c r="F524" s="153"/>
    </row>
    <row r="525" spans="1:6" ht="14.1" customHeight="1" x14ac:dyDescent="0.25">
      <c r="A525" s="152"/>
      <c r="B525" s="121" t="str">
        <f>'Sortierung Rangliste'!Y125</f>
        <v/>
      </c>
      <c r="C525" s="121" t="str">
        <f>'Sortierung Rangliste'!Z125</f>
        <v/>
      </c>
      <c r="D525" s="152"/>
      <c r="E525" s="152"/>
      <c r="F525" s="152"/>
    </row>
    <row r="526" spans="1:6" ht="14.1" customHeight="1" x14ac:dyDescent="0.25">
      <c r="A526" s="152"/>
      <c r="B526" s="121" t="str">
        <f>'Sortierung Rangliste'!AA125</f>
        <v/>
      </c>
      <c r="C526" s="121" t="str">
        <f>'Sortierung Rangliste'!AB125</f>
        <v/>
      </c>
      <c r="D526" s="152"/>
      <c r="E526" s="152"/>
      <c r="F526" s="152"/>
    </row>
    <row r="527" spans="1:6" ht="9.9499999999999993" customHeight="1" x14ac:dyDescent="0.25">
      <c r="B527" s="122"/>
      <c r="C527" s="122"/>
    </row>
    <row r="528" spans="1:6" ht="18" customHeight="1" x14ac:dyDescent="0.25">
      <c r="A528" s="151" t="str">
        <f>IF(B528="","",5)</f>
        <v/>
      </c>
      <c r="B528" s="151" t="str">
        <f>'Sortierung Rangliste'!J126</f>
        <v/>
      </c>
      <c r="C528" s="151"/>
      <c r="D528" s="151" t="str">
        <f>'Sortierung Rangliste'!O126</f>
        <v/>
      </c>
      <c r="E528" s="151" t="str">
        <f>'Sortierung Rangliste'!N126</f>
        <v/>
      </c>
      <c r="F528" s="153" t="str">
        <f>'Sortierung Rangliste'!P126</f>
        <v/>
      </c>
    </row>
    <row r="529" spans="1:6" ht="14.1" customHeight="1" x14ac:dyDescent="0.25">
      <c r="A529" s="151"/>
      <c r="B529" s="121" t="str">
        <f>'Sortierung Rangliste'!U126</f>
        <v/>
      </c>
      <c r="C529" s="121" t="str">
        <f>'Sortierung Rangliste'!V126</f>
        <v/>
      </c>
      <c r="D529" s="151"/>
      <c r="E529" s="151"/>
      <c r="F529" s="153"/>
    </row>
    <row r="530" spans="1:6" ht="14.1" customHeight="1" x14ac:dyDescent="0.25">
      <c r="A530" s="151"/>
      <c r="B530" s="121" t="str">
        <f>'Sortierung Rangliste'!W126</f>
        <v/>
      </c>
      <c r="C530" s="121" t="str">
        <f>'Sortierung Rangliste'!X126</f>
        <v/>
      </c>
      <c r="D530" s="151"/>
      <c r="E530" s="151"/>
      <c r="F530" s="153"/>
    </row>
    <row r="531" spans="1:6" ht="14.1" customHeight="1" x14ac:dyDescent="0.25">
      <c r="A531" s="152"/>
      <c r="B531" s="121" t="str">
        <f>'Sortierung Rangliste'!Y126</f>
        <v/>
      </c>
      <c r="C531" s="121" t="str">
        <f>'Sortierung Rangliste'!Z126</f>
        <v/>
      </c>
      <c r="D531" s="152"/>
      <c r="E531" s="152"/>
      <c r="F531" s="152"/>
    </row>
    <row r="532" spans="1:6" ht="14.1" customHeight="1" x14ac:dyDescent="0.25">
      <c r="A532" s="152"/>
      <c r="B532" s="121" t="str">
        <f>'Sortierung Rangliste'!AA126</f>
        <v/>
      </c>
      <c r="C532" s="121" t="str">
        <f>'Sortierung Rangliste'!AB126</f>
        <v/>
      </c>
      <c r="D532" s="152"/>
      <c r="E532" s="152"/>
      <c r="F532" s="152"/>
    </row>
    <row r="533" spans="1:6" ht="9.9499999999999993" customHeight="1" x14ac:dyDescent="0.25">
      <c r="B533" s="122"/>
      <c r="C533" s="122"/>
    </row>
    <row r="534" spans="1:6" ht="18" customHeight="1" x14ac:dyDescent="0.25">
      <c r="A534" s="151" t="str">
        <f>IF(B534="","",6)</f>
        <v/>
      </c>
      <c r="B534" s="151" t="str">
        <f>'Sortierung Rangliste'!J127</f>
        <v/>
      </c>
      <c r="C534" s="151"/>
      <c r="D534" s="151" t="str">
        <f>'Sortierung Rangliste'!O127</f>
        <v/>
      </c>
      <c r="E534" s="151" t="str">
        <f>'Sortierung Rangliste'!N127</f>
        <v/>
      </c>
      <c r="F534" s="153" t="str">
        <f>'Sortierung Rangliste'!P127</f>
        <v/>
      </c>
    </row>
    <row r="535" spans="1:6" ht="14.1" customHeight="1" x14ac:dyDescent="0.25">
      <c r="A535" s="151"/>
      <c r="B535" s="121" t="str">
        <f>'Sortierung Rangliste'!U127</f>
        <v/>
      </c>
      <c r="C535" s="121" t="str">
        <f>'Sortierung Rangliste'!V127</f>
        <v/>
      </c>
      <c r="D535" s="151"/>
      <c r="E535" s="151"/>
      <c r="F535" s="153"/>
    </row>
    <row r="536" spans="1:6" ht="14.1" customHeight="1" x14ac:dyDescent="0.25">
      <c r="A536" s="151"/>
      <c r="B536" s="121" t="str">
        <f>'Sortierung Rangliste'!W127</f>
        <v/>
      </c>
      <c r="C536" s="121" t="str">
        <f>'Sortierung Rangliste'!X127</f>
        <v/>
      </c>
      <c r="D536" s="151"/>
      <c r="E536" s="151"/>
      <c r="F536" s="153"/>
    </row>
    <row r="537" spans="1:6" ht="14.1" customHeight="1" x14ac:dyDescent="0.25">
      <c r="A537" s="152"/>
      <c r="B537" s="121" t="str">
        <f>'Sortierung Rangliste'!Y127</f>
        <v/>
      </c>
      <c r="C537" s="121" t="str">
        <f>'Sortierung Rangliste'!Z127</f>
        <v/>
      </c>
      <c r="D537" s="152"/>
      <c r="E537" s="152"/>
      <c r="F537" s="152"/>
    </row>
    <row r="538" spans="1:6" ht="14.1" customHeight="1" x14ac:dyDescent="0.25">
      <c r="A538" s="152"/>
      <c r="B538" s="121" t="str">
        <f>'Sortierung Rangliste'!AA127</f>
        <v/>
      </c>
      <c r="C538" s="121" t="str">
        <f>'Sortierung Rangliste'!AB127</f>
        <v/>
      </c>
      <c r="D538" s="152"/>
      <c r="E538" s="152"/>
      <c r="F538" s="152"/>
    </row>
    <row r="539" spans="1:6" ht="9.9499999999999993" customHeight="1" x14ac:dyDescent="0.25">
      <c r="B539" s="122"/>
      <c r="C539" s="122"/>
    </row>
    <row r="540" spans="1:6" ht="18" customHeight="1" x14ac:dyDescent="0.25">
      <c r="A540" s="151" t="str">
        <f>IF(B540="","",7)</f>
        <v/>
      </c>
      <c r="B540" s="151" t="str">
        <f>'Sortierung Rangliste'!J128</f>
        <v/>
      </c>
      <c r="C540" s="151"/>
      <c r="D540" s="151" t="str">
        <f>'Sortierung Rangliste'!O128</f>
        <v/>
      </c>
      <c r="E540" s="151" t="str">
        <f>'Sortierung Rangliste'!N128</f>
        <v/>
      </c>
      <c r="F540" s="153" t="str">
        <f>'Sortierung Rangliste'!P128</f>
        <v/>
      </c>
    </row>
    <row r="541" spans="1:6" ht="14.1" customHeight="1" x14ac:dyDescent="0.25">
      <c r="A541" s="151"/>
      <c r="B541" s="121" t="str">
        <f>'Sortierung Rangliste'!U128</f>
        <v/>
      </c>
      <c r="C541" s="121" t="str">
        <f>'Sortierung Rangliste'!V128</f>
        <v/>
      </c>
      <c r="D541" s="151"/>
      <c r="E541" s="151"/>
      <c r="F541" s="153"/>
    </row>
    <row r="542" spans="1:6" ht="14.1" customHeight="1" x14ac:dyDescent="0.25">
      <c r="A542" s="151"/>
      <c r="B542" s="121" t="str">
        <f>'Sortierung Rangliste'!W128</f>
        <v/>
      </c>
      <c r="C542" s="121" t="str">
        <f>'Sortierung Rangliste'!X128</f>
        <v/>
      </c>
      <c r="D542" s="151"/>
      <c r="E542" s="151"/>
      <c r="F542" s="153"/>
    </row>
    <row r="543" spans="1:6" ht="14.1" customHeight="1" x14ac:dyDescent="0.25">
      <c r="A543" s="152"/>
      <c r="B543" s="121" t="str">
        <f>'Sortierung Rangliste'!Y128</f>
        <v/>
      </c>
      <c r="C543" s="121" t="str">
        <f>'Sortierung Rangliste'!Z128</f>
        <v/>
      </c>
      <c r="D543" s="152"/>
      <c r="E543" s="152"/>
      <c r="F543" s="152"/>
    </row>
    <row r="544" spans="1:6" ht="14.1" customHeight="1" x14ac:dyDescent="0.25">
      <c r="A544" s="152"/>
      <c r="B544" s="121" t="str">
        <f>'Sortierung Rangliste'!AA128</f>
        <v/>
      </c>
      <c r="C544" s="121" t="str">
        <f>'Sortierung Rangliste'!AB128</f>
        <v/>
      </c>
      <c r="D544" s="152"/>
      <c r="E544" s="152"/>
      <c r="F544" s="152"/>
    </row>
    <row r="545" spans="1:6" ht="9.9499999999999993" customHeight="1" x14ac:dyDescent="0.25">
      <c r="B545" s="122"/>
      <c r="C545" s="122"/>
    </row>
    <row r="546" spans="1:6" ht="18" customHeight="1" x14ac:dyDescent="0.25">
      <c r="A546" s="151" t="str">
        <f>IF(B546="","",8)</f>
        <v/>
      </c>
      <c r="B546" s="151" t="str">
        <f>'Sortierung Rangliste'!J129</f>
        <v/>
      </c>
      <c r="C546" s="151"/>
      <c r="D546" s="151" t="str">
        <f>'Sortierung Rangliste'!O129</f>
        <v/>
      </c>
      <c r="E546" s="151" t="str">
        <f>'Sortierung Rangliste'!N129</f>
        <v/>
      </c>
      <c r="F546" s="153" t="str">
        <f>'Sortierung Rangliste'!P129</f>
        <v/>
      </c>
    </row>
    <row r="547" spans="1:6" ht="14.1" customHeight="1" x14ac:dyDescent="0.25">
      <c r="A547" s="151"/>
      <c r="B547" s="121" t="str">
        <f>'Sortierung Rangliste'!U129</f>
        <v/>
      </c>
      <c r="C547" s="121" t="str">
        <f>'Sortierung Rangliste'!V129</f>
        <v/>
      </c>
      <c r="D547" s="151"/>
      <c r="E547" s="151"/>
      <c r="F547" s="153"/>
    </row>
    <row r="548" spans="1:6" ht="14.1" customHeight="1" x14ac:dyDescent="0.25">
      <c r="A548" s="151"/>
      <c r="B548" s="121" t="str">
        <f>'Sortierung Rangliste'!W129</f>
        <v/>
      </c>
      <c r="C548" s="121" t="str">
        <f>'Sortierung Rangliste'!X129</f>
        <v/>
      </c>
      <c r="D548" s="151"/>
      <c r="E548" s="151"/>
      <c r="F548" s="153"/>
    </row>
    <row r="549" spans="1:6" ht="14.1" customHeight="1" x14ac:dyDescent="0.25">
      <c r="A549" s="152"/>
      <c r="B549" s="121" t="str">
        <f>'Sortierung Rangliste'!Y129</f>
        <v/>
      </c>
      <c r="C549" s="121" t="str">
        <f>'Sortierung Rangliste'!Z129</f>
        <v/>
      </c>
      <c r="D549" s="152"/>
      <c r="E549" s="152"/>
      <c r="F549" s="152"/>
    </row>
    <row r="550" spans="1:6" ht="14.1" customHeight="1" x14ac:dyDescent="0.25">
      <c r="A550" s="152"/>
      <c r="B550" s="121" t="str">
        <f>'Sortierung Rangliste'!AA129</f>
        <v/>
      </c>
      <c r="C550" s="121" t="str">
        <f>'Sortierung Rangliste'!AB129</f>
        <v/>
      </c>
      <c r="D550" s="152"/>
      <c r="E550" s="152"/>
      <c r="F550" s="152"/>
    </row>
    <row r="551" spans="1:6" ht="30" customHeight="1" x14ac:dyDescent="0.25">
      <c r="A551" s="154" t="s">
        <v>153</v>
      </c>
      <c r="B551" s="154"/>
      <c r="C551" s="154"/>
      <c r="D551" s="154"/>
      <c r="E551" s="154"/>
      <c r="F551" s="154"/>
    </row>
    <row r="552" spans="1:6" ht="20.100000000000001" customHeight="1" x14ac:dyDescent="0.25"/>
    <row r="553" spans="1:6" ht="20.100000000000001" customHeight="1" x14ac:dyDescent="0.25">
      <c r="A553" s="120" t="s">
        <v>97</v>
      </c>
      <c r="B553" s="155" t="s">
        <v>95</v>
      </c>
      <c r="C553" s="155"/>
      <c r="D553" s="120" t="s">
        <v>105</v>
      </c>
      <c r="E553" s="120" t="s">
        <v>106</v>
      </c>
      <c r="F553" s="120" t="s">
        <v>74</v>
      </c>
    </row>
    <row r="554" spans="1:6" ht="18" customHeight="1" x14ac:dyDescent="0.25">
      <c r="A554" s="151" t="str">
        <f>IF(B554="","",1)</f>
        <v/>
      </c>
      <c r="B554" s="151" t="str">
        <f>'Sortierung Rangliste'!J133</f>
        <v/>
      </c>
      <c r="C554" s="151"/>
      <c r="D554" s="151" t="str">
        <f>'Sortierung Rangliste'!O133</f>
        <v/>
      </c>
      <c r="E554" s="151" t="str">
        <f>'Sortierung Rangliste'!N133</f>
        <v/>
      </c>
      <c r="F554" s="153" t="str">
        <f>'Sortierung Rangliste'!P133</f>
        <v/>
      </c>
    </row>
    <row r="555" spans="1:6" ht="14.1" customHeight="1" x14ac:dyDescent="0.25">
      <c r="A555" s="151"/>
      <c r="B555" s="121" t="str">
        <f>'Sortierung Rangliste'!U133</f>
        <v/>
      </c>
      <c r="C555" s="121" t="str">
        <f>'Sortierung Rangliste'!V133</f>
        <v/>
      </c>
      <c r="D555" s="151"/>
      <c r="E555" s="151"/>
      <c r="F555" s="153"/>
    </row>
    <row r="556" spans="1:6" ht="14.1" customHeight="1" x14ac:dyDescent="0.25">
      <c r="A556" s="151"/>
      <c r="B556" s="121" t="str">
        <f>'Sortierung Rangliste'!W133</f>
        <v/>
      </c>
      <c r="C556" s="121" t="str">
        <f>'Sortierung Rangliste'!X133</f>
        <v/>
      </c>
      <c r="D556" s="151"/>
      <c r="E556" s="151"/>
      <c r="F556" s="153"/>
    </row>
    <row r="557" spans="1:6" ht="14.1" customHeight="1" x14ac:dyDescent="0.25">
      <c r="A557" s="152"/>
      <c r="B557" s="121" t="str">
        <f>'Sortierung Rangliste'!Y133</f>
        <v/>
      </c>
      <c r="C557" s="121" t="str">
        <f>'Sortierung Rangliste'!Z133</f>
        <v/>
      </c>
      <c r="D557" s="152"/>
      <c r="E557" s="152"/>
      <c r="F557" s="152"/>
    </row>
    <row r="558" spans="1:6" ht="14.1" customHeight="1" x14ac:dyDescent="0.25">
      <c r="A558" s="152"/>
      <c r="B558" s="121" t="str">
        <f>'Sortierung Rangliste'!AA133</f>
        <v/>
      </c>
      <c r="C558" s="121" t="str">
        <f>'Sortierung Rangliste'!AB133</f>
        <v/>
      </c>
      <c r="D558" s="152"/>
      <c r="E558" s="152"/>
      <c r="F558" s="152"/>
    </row>
    <row r="559" spans="1:6" ht="9.9499999999999993" customHeight="1" x14ac:dyDescent="0.25">
      <c r="B559" s="122"/>
      <c r="C559" s="122"/>
    </row>
    <row r="560" spans="1:6" ht="18" customHeight="1" x14ac:dyDescent="0.25">
      <c r="A560" s="151" t="str">
        <f>IF(B560="","",2)</f>
        <v/>
      </c>
      <c r="B560" s="151" t="str">
        <f>'Sortierung Rangliste'!J134</f>
        <v/>
      </c>
      <c r="C560" s="151"/>
      <c r="D560" s="151" t="str">
        <f>'Sortierung Rangliste'!O134</f>
        <v/>
      </c>
      <c r="E560" s="151" t="str">
        <f>'Sortierung Rangliste'!N134</f>
        <v/>
      </c>
      <c r="F560" s="153" t="str">
        <f>'Sortierung Rangliste'!P134</f>
        <v/>
      </c>
    </row>
    <row r="561" spans="1:6" ht="14.1" customHeight="1" x14ac:dyDescent="0.25">
      <c r="A561" s="151"/>
      <c r="B561" s="121" t="str">
        <f>'Sortierung Rangliste'!U134</f>
        <v/>
      </c>
      <c r="C561" s="121" t="str">
        <f>'Sortierung Rangliste'!V134</f>
        <v/>
      </c>
      <c r="D561" s="151"/>
      <c r="E561" s="151"/>
      <c r="F561" s="153"/>
    </row>
    <row r="562" spans="1:6" ht="14.1" customHeight="1" x14ac:dyDescent="0.25">
      <c r="A562" s="151"/>
      <c r="B562" s="121" t="str">
        <f>'Sortierung Rangliste'!W134</f>
        <v/>
      </c>
      <c r="C562" s="121" t="str">
        <f>'Sortierung Rangliste'!X134</f>
        <v/>
      </c>
      <c r="D562" s="151"/>
      <c r="E562" s="151"/>
      <c r="F562" s="153"/>
    </row>
    <row r="563" spans="1:6" ht="14.1" customHeight="1" x14ac:dyDescent="0.25">
      <c r="A563" s="152"/>
      <c r="B563" s="121" t="str">
        <f>'Sortierung Rangliste'!Y134</f>
        <v/>
      </c>
      <c r="C563" s="121" t="str">
        <f>'Sortierung Rangliste'!Z134</f>
        <v/>
      </c>
      <c r="D563" s="152"/>
      <c r="E563" s="152"/>
      <c r="F563" s="152"/>
    </row>
    <row r="564" spans="1:6" ht="14.1" customHeight="1" x14ac:dyDescent="0.25">
      <c r="A564" s="152"/>
      <c r="B564" s="121" t="str">
        <f>'Sortierung Rangliste'!AA134</f>
        <v/>
      </c>
      <c r="C564" s="121" t="str">
        <f>'Sortierung Rangliste'!AB134</f>
        <v/>
      </c>
      <c r="D564" s="152"/>
      <c r="E564" s="152"/>
      <c r="F564" s="152"/>
    </row>
    <row r="565" spans="1:6" ht="9.9499999999999993" customHeight="1" x14ac:dyDescent="0.25">
      <c r="B565" s="122"/>
      <c r="C565" s="122"/>
    </row>
    <row r="566" spans="1:6" ht="18" customHeight="1" x14ac:dyDescent="0.25">
      <c r="A566" s="151" t="str">
        <f>IF(B566="","",3)</f>
        <v/>
      </c>
      <c r="B566" s="151" t="str">
        <f>'Sortierung Rangliste'!J135</f>
        <v/>
      </c>
      <c r="C566" s="151"/>
      <c r="D566" s="151" t="str">
        <f>'Sortierung Rangliste'!O135</f>
        <v/>
      </c>
      <c r="E566" s="151" t="str">
        <f>'Sortierung Rangliste'!N135</f>
        <v/>
      </c>
      <c r="F566" s="153" t="str">
        <f>'Sortierung Rangliste'!P135</f>
        <v/>
      </c>
    </row>
    <row r="567" spans="1:6" ht="14.1" customHeight="1" x14ac:dyDescent="0.25">
      <c r="A567" s="151"/>
      <c r="B567" s="121" t="str">
        <f>'Sortierung Rangliste'!U135</f>
        <v/>
      </c>
      <c r="C567" s="121" t="str">
        <f>'Sortierung Rangliste'!V135</f>
        <v/>
      </c>
      <c r="D567" s="151"/>
      <c r="E567" s="151"/>
      <c r="F567" s="153"/>
    </row>
    <row r="568" spans="1:6" ht="14.1" customHeight="1" x14ac:dyDescent="0.25">
      <c r="A568" s="151"/>
      <c r="B568" s="121" t="str">
        <f>'Sortierung Rangliste'!W135</f>
        <v/>
      </c>
      <c r="C568" s="121" t="str">
        <f>'Sortierung Rangliste'!X135</f>
        <v/>
      </c>
      <c r="D568" s="151"/>
      <c r="E568" s="151"/>
      <c r="F568" s="153"/>
    </row>
    <row r="569" spans="1:6" ht="14.1" customHeight="1" x14ac:dyDescent="0.25">
      <c r="A569" s="152"/>
      <c r="B569" s="121" t="str">
        <f>'Sortierung Rangliste'!Y135</f>
        <v/>
      </c>
      <c r="C569" s="121" t="str">
        <f>'Sortierung Rangliste'!Z135</f>
        <v/>
      </c>
      <c r="D569" s="152"/>
      <c r="E569" s="152"/>
      <c r="F569" s="152"/>
    </row>
    <row r="570" spans="1:6" ht="14.1" customHeight="1" x14ac:dyDescent="0.25">
      <c r="A570" s="152"/>
      <c r="B570" s="121" t="str">
        <f>'Sortierung Rangliste'!AA135</f>
        <v/>
      </c>
      <c r="C570" s="121" t="str">
        <f>'Sortierung Rangliste'!AB135</f>
        <v/>
      </c>
      <c r="D570" s="152"/>
      <c r="E570" s="152"/>
      <c r="F570" s="152"/>
    </row>
    <row r="571" spans="1:6" ht="9.9499999999999993" customHeight="1" x14ac:dyDescent="0.25">
      <c r="B571" s="122"/>
      <c r="C571" s="122"/>
    </row>
    <row r="572" spans="1:6" ht="18" customHeight="1" x14ac:dyDescent="0.25">
      <c r="A572" s="151" t="str">
        <f>IF(B572="","",4)</f>
        <v/>
      </c>
      <c r="B572" s="151" t="str">
        <f>'Sortierung Rangliste'!J136</f>
        <v/>
      </c>
      <c r="C572" s="151"/>
      <c r="D572" s="151" t="str">
        <f>'Sortierung Rangliste'!O136</f>
        <v/>
      </c>
      <c r="E572" s="151" t="str">
        <f>'Sortierung Rangliste'!N136</f>
        <v/>
      </c>
      <c r="F572" s="153" t="str">
        <f>'Sortierung Rangliste'!P136</f>
        <v/>
      </c>
    </row>
    <row r="573" spans="1:6" ht="14.1" customHeight="1" x14ac:dyDescent="0.25">
      <c r="A573" s="151"/>
      <c r="B573" s="121" t="str">
        <f>'Sortierung Rangliste'!U136</f>
        <v/>
      </c>
      <c r="C573" s="121" t="str">
        <f>'Sortierung Rangliste'!V136</f>
        <v/>
      </c>
      <c r="D573" s="151"/>
      <c r="E573" s="151"/>
      <c r="F573" s="153"/>
    </row>
    <row r="574" spans="1:6" ht="14.1" customHeight="1" x14ac:dyDescent="0.25">
      <c r="A574" s="151"/>
      <c r="B574" s="121" t="str">
        <f>'Sortierung Rangliste'!W136</f>
        <v/>
      </c>
      <c r="C574" s="121" t="str">
        <f>'Sortierung Rangliste'!X136</f>
        <v/>
      </c>
      <c r="D574" s="151"/>
      <c r="E574" s="151"/>
      <c r="F574" s="153"/>
    </row>
    <row r="575" spans="1:6" ht="14.1" customHeight="1" x14ac:dyDescent="0.25">
      <c r="A575" s="152"/>
      <c r="B575" s="121" t="str">
        <f>'Sortierung Rangliste'!Y136</f>
        <v/>
      </c>
      <c r="C575" s="121" t="str">
        <f>'Sortierung Rangliste'!Z136</f>
        <v/>
      </c>
      <c r="D575" s="152"/>
      <c r="E575" s="152"/>
      <c r="F575" s="152"/>
    </row>
    <row r="576" spans="1:6" ht="14.1" customHeight="1" x14ac:dyDescent="0.25">
      <c r="A576" s="152"/>
      <c r="B576" s="121" t="str">
        <f>'Sortierung Rangliste'!AA136</f>
        <v/>
      </c>
      <c r="C576" s="121" t="str">
        <f>'Sortierung Rangliste'!AB136</f>
        <v/>
      </c>
      <c r="D576" s="152"/>
      <c r="E576" s="152"/>
      <c r="F576" s="152"/>
    </row>
    <row r="577" spans="1:6" ht="9.9499999999999993" customHeight="1" x14ac:dyDescent="0.25">
      <c r="B577" s="122"/>
      <c r="C577" s="122"/>
    </row>
    <row r="578" spans="1:6" ht="18" customHeight="1" x14ac:dyDescent="0.25">
      <c r="A578" s="151" t="str">
        <f>IF(B578="","",5)</f>
        <v/>
      </c>
      <c r="B578" s="151" t="str">
        <f>'Sortierung Rangliste'!J137</f>
        <v/>
      </c>
      <c r="C578" s="151"/>
      <c r="D578" s="151" t="str">
        <f>'Sortierung Rangliste'!O137</f>
        <v/>
      </c>
      <c r="E578" s="151" t="str">
        <f>'Sortierung Rangliste'!N137</f>
        <v/>
      </c>
      <c r="F578" s="153" t="str">
        <f>'Sortierung Rangliste'!P137</f>
        <v/>
      </c>
    </row>
    <row r="579" spans="1:6" ht="14.1" customHeight="1" x14ac:dyDescent="0.25">
      <c r="A579" s="151"/>
      <c r="B579" s="121" t="str">
        <f>'Sortierung Rangliste'!U137</f>
        <v/>
      </c>
      <c r="C579" s="121" t="str">
        <f>'Sortierung Rangliste'!V137</f>
        <v/>
      </c>
      <c r="D579" s="151"/>
      <c r="E579" s="151"/>
      <c r="F579" s="153"/>
    </row>
    <row r="580" spans="1:6" ht="14.1" customHeight="1" x14ac:dyDescent="0.25">
      <c r="A580" s="151"/>
      <c r="B580" s="121" t="str">
        <f>'Sortierung Rangliste'!W137</f>
        <v/>
      </c>
      <c r="C580" s="121" t="str">
        <f>'Sortierung Rangliste'!X137</f>
        <v/>
      </c>
      <c r="D580" s="151"/>
      <c r="E580" s="151"/>
      <c r="F580" s="153"/>
    </row>
    <row r="581" spans="1:6" ht="14.1" customHeight="1" x14ac:dyDescent="0.25">
      <c r="A581" s="152"/>
      <c r="B581" s="121" t="str">
        <f>'Sortierung Rangliste'!Y137</f>
        <v/>
      </c>
      <c r="C581" s="121" t="str">
        <f>'Sortierung Rangliste'!Z137</f>
        <v/>
      </c>
      <c r="D581" s="152"/>
      <c r="E581" s="152"/>
      <c r="F581" s="152"/>
    </row>
    <row r="582" spans="1:6" ht="14.1" customHeight="1" x14ac:dyDescent="0.25">
      <c r="A582" s="152"/>
      <c r="B582" s="121" t="str">
        <f>'Sortierung Rangliste'!AA137</f>
        <v/>
      </c>
      <c r="C582" s="121" t="str">
        <f>'Sortierung Rangliste'!AB137</f>
        <v/>
      </c>
      <c r="D582" s="152"/>
      <c r="E582" s="152"/>
      <c r="F582" s="152"/>
    </row>
    <row r="583" spans="1:6" ht="9.9499999999999993" customHeight="1" x14ac:dyDescent="0.25">
      <c r="B583" s="122"/>
      <c r="C583" s="122"/>
    </row>
    <row r="584" spans="1:6" ht="18" customHeight="1" x14ac:dyDescent="0.25">
      <c r="A584" s="151" t="str">
        <f>IF(B584="","",6)</f>
        <v/>
      </c>
      <c r="B584" s="151" t="str">
        <f>'Sortierung Rangliste'!J138</f>
        <v/>
      </c>
      <c r="C584" s="151"/>
      <c r="D584" s="151" t="str">
        <f>'Sortierung Rangliste'!O138</f>
        <v/>
      </c>
      <c r="E584" s="151" t="str">
        <f>'Sortierung Rangliste'!N138</f>
        <v/>
      </c>
      <c r="F584" s="153" t="str">
        <f>'Sortierung Rangliste'!P138</f>
        <v/>
      </c>
    </row>
    <row r="585" spans="1:6" ht="14.1" customHeight="1" x14ac:dyDescent="0.25">
      <c r="A585" s="151"/>
      <c r="B585" s="121" t="str">
        <f>'Sortierung Rangliste'!U138</f>
        <v/>
      </c>
      <c r="C585" s="121" t="str">
        <f>'Sortierung Rangliste'!V138</f>
        <v/>
      </c>
      <c r="D585" s="151"/>
      <c r="E585" s="151"/>
      <c r="F585" s="153"/>
    </row>
    <row r="586" spans="1:6" ht="14.1" customHeight="1" x14ac:dyDescent="0.25">
      <c r="A586" s="151"/>
      <c r="B586" s="121" t="str">
        <f>'Sortierung Rangliste'!W138</f>
        <v/>
      </c>
      <c r="C586" s="121" t="str">
        <f>'Sortierung Rangliste'!X138</f>
        <v/>
      </c>
      <c r="D586" s="151"/>
      <c r="E586" s="151"/>
      <c r="F586" s="153"/>
    </row>
    <row r="587" spans="1:6" ht="14.1" customHeight="1" x14ac:dyDescent="0.25">
      <c r="A587" s="152"/>
      <c r="B587" s="121" t="str">
        <f>'Sortierung Rangliste'!Y138</f>
        <v/>
      </c>
      <c r="C587" s="121" t="str">
        <f>'Sortierung Rangliste'!Z138</f>
        <v/>
      </c>
      <c r="D587" s="152"/>
      <c r="E587" s="152"/>
      <c r="F587" s="152"/>
    </row>
    <row r="588" spans="1:6" ht="14.1" customHeight="1" x14ac:dyDescent="0.25">
      <c r="A588" s="152"/>
      <c r="B588" s="121" t="str">
        <f>'Sortierung Rangliste'!AA138</f>
        <v/>
      </c>
      <c r="C588" s="121" t="str">
        <f>'Sortierung Rangliste'!AB138</f>
        <v/>
      </c>
      <c r="D588" s="152"/>
      <c r="E588" s="152"/>
      <c r="F588" s="152"/>
    </row>
    <row r="589" spans="1:6" ht="9.9499999999999993" customHeight="1" x14ac:dyDescent="0.25">
      <c r="B589" s="122"/>
      <c r="C589" s="122"/>
    </row>
    <row r="590" spans="1:6" ht="18" customHeight="1" x14ac:dyDescent="0.25">
      <c r="A590" s="151" t="str">
        <f>IF(B590="","",7)</f>
        <v/>
      </c>
      <c r="B590" s="151" t="str">
        <f>'Sortierung Rangliste'!J139</f>
        <v/>
      </c>
      <c r="C590" s="151"/>
      <c r="D590" s="151" t="str">
        <f>'Sortierung Rangliste'!O139</f>
        <v/>
      </c>
      <c r="E590" s="151" t="str">
        <f>'Sortierung Rangliste'!N139</f>
        <v/>
      </c>
      <c r="F590" s="153" t="str">
        <f>'Sortierung Rangliste'!P139</f>
        <v/>
      </c>
    </row>
    <row r="591" spans="1:6" ht="14.1" customHeight="1" x14ac:dyDescent="0.25">
      <c r="A591" s="151"/>
      <c r="B591" s="121" t="str">
        <f>'Sortierung Rangliste'!U139</f>
        <v/>
      </c>
      <c r="C591" s="121" t="str">
        <f>'Sortierung Rangliste'!V139</f>
        <v/>
      </c>
      <c r="D591" s="151"/>
      <c r="E591" s="151"/>
      <c r="F591" s="153"/>
    </row>
    <row r="592" spans="1:6" ht="14.1" customHeight="1" x14ac:dyDescent="0.25">
      <c r="A592" s="151"/>
      <c r="B592" s="121" t="str">
        <f>'Sortierung Rangliste'!W139</f>
        <v/>
      </c>
      <c r="C592" s="121" t="str">
        <f>'Sortierung Rangliste'!X139</f>
        <v/>
      </c>
      <c r="D592" s="151"/>
      <c r="E592" s="151"/>
      <c r="F592" s="153"/>
    </row>
    <row r="593" spans="1:6" ht="14.1" customHeight="1" x14ac:dyDescent="0.25">
      <c r="A593" s="152"/>
      <c r="B593" s="121" t="str">
        <f>'Sortierung Rangliste'!Y139</f>
        <v/>
      </c>
      <c r="C593" s="121" t="str">
        <f>'Sortierung Rangliste'!Z139</f>
        <v/>
      </c>
      <c r="D593" s="152"/>
      <c r="E593" s="152"/>
      <c r="F593" s="152"/>
    </row>
    <row r="594" spans="1:6" ht="14.1" customHeight="1" x14ac:dyDescent="0.25">
      <c r="A594" s="152"/>
      <c r="B594" s="121" t="str">
        <f>'Sortierung Rangliste'!AA139</f>
        <v/>
      </c>
      <c r="C594" s="121" t="str">
        <f>'Sortierung Rangliste'!AB139</f>
        <v/>
      </c>
      <c r="D594" s="152"/>
      <c r="E594" s="152"/>
      <c r="F594" s="152"/>
    </row>
    <row r="595" spans="1:6" ht="9.9499999999999993" customHeight="1" x14ac:dyDescent="0.25">
      <c r="B595" s="122"/>
      <c r="C595" s="122"/>
    </row>
    <row r="596" spans="1:6" ht="18" customHeight="1" x14ac:dyDescent="0.25">
      <c r="A596" s="151" t="str">
        <f>IF(B596="","",8)</f>
        <v/>
      </c>
      <c r="B596" s="151" t="str">
        <f>'Sortierung Rangliste'!J140</f>
        <v/>
      </c>
      <c r="C596" s="151"/>
      <c r="D596" s="151" t="str">
        <f>'Sortierung Rangliste'!O140</f>
        <v/>
      </c>
      <c r="E596" s="151" t="str">
        <f>'Sortierung Rangliste'!N140</f>
        <v/>
      </c>
      <c r="F596" s="153" t="str">
        <f>'Sortierung Rangliste'!P140</f>
        <v/>
      </c>
    </row>
    <row r="597" spans="1:6" ht="14.1" customHeight="1" x14ac:dyDescent="0.25">
      <c r="A597" s="151"/>
      <c r="B597" s="121" t="str">
        <f>'Sortierung Rangliste'!U140</f>
        <v/>
      </c>
      <c r="C597" s="121" t="str">
        <f>'Sortierung Rangliste'!V140</f>
        <v/>
      </c>
      <c r="D597" s="151"/>
      <c r="E597" s="151"/>
      <c r="F597" s="153"/>
    </row>
    <row r="598" spans="1:6" ht="14.1" customHeight="1" x14ac:dyDescent="0.25">
      <c r="A598" s="151"/>
      <c r="B598" s="121" t="str">
        <f>'Sortierung Rangliste'!W140</f>
        <v/>
      </c>
      <c r="C598" s="121" t="str">
        <f>'Sortierung Rangliste'!X140</f>
        <v/>
      </c>
      <c r="D598" s="151"/>
      <c r="E598" s="151"/>
      <c r="F598" s="153"/>
    </row>
    <row r="599" spans="1:6" ht="14.1" customHeight="1" x14ac:dyDescent="0.25">
      <c r="A599" s="152"/>
      <c r="B599" s="121" t="str">
        <f>'Sortierung Rangliste'!Y140</f>
        <v/>
      </c>
      <c r="C599" s="121" t="str">
        <f>'Sortierung Rangliste'!Z140</f>
        <v/>
      </c>
      <c r="D599" s="152"/>
      <c r="E599" s="152"/>
      <c r="F599" s="152"/>
    </row>
    <row r="600" spans="1:6" ht="14.1" customHeight="1" x14ac:dyDescent="0.25">
      <c r="A600" s="152"/>
      <c r="B600" s="121" t="str">
        <f>'Sortierung Rangliste'!AA140</f>
        <v/>
      </c>
      <c r="C600" s="121" t="str">
        <f>'Sortierung Rangliste'!AB140</f>
        <v/>
      </c>
      <c r="D600" s="152"/>
      <c r="E600" s="152"/>
      <c r="F600" s="152"/>
    </row>
    <row r="601" spans="1:6" ht="30" customHeight="1" x14ac:dyDescent="0.25">
      <c r="A601" s="154" t="s">
        <v>154</v>
      </c>
      <c r="B601" s="154"/>
      <c r="C601" s="154"/>
      <c r="D601" s="154"/>
      <c r="E601" s="154"/>
      <c r="F601" s="154"/>
    </row>
    <row r="602" spans="1:6" ht="20.100000000000001" customHeight="1" x14ac:dyDescent="0.25"/>
    <row r="603" spans="1:6" ht="20.100000000000001" customHeight="1" x14ac:dyDescent="0.25">
      <c r="A603" s="120" t="s">
        <v>97</v>
      </c>
      <c r="B603" s="155" t="s">
        <v>95</v>
      </c>
      <c r="C603" s="155"/>
      <c r="D603" s="120" t="s">
        <v>105</v>
      </c>
      <c r="E603" s="120" t="s">
        <v>106</v>
      </c>
      <c r="F603" s="120" t="s">
        <v>74</v>
      </c>
    </row>
    <row r="604" spans="1:6" ht="18" customHeight="1" x14ac:dyDescent="0.25">
      <c r="A604" s="151" t="str">
        <f>IF(B604="","",1)</f>
        <v/>
      </c>
      <c r="B604" s="151" t="str">
        <f>'Sortierung Rangliste'!J144</f>
        <v/>
      </c>
      <c r="C604" s="151"/>
      <c r="D604" s="151" t="str">
        <f>'Sortierung Rangliste'!O144</f>
        <v/>
      </c>
      <c r="E604" s="151" t="str">
        <f>'Sortierung Rangliste'!N144</f>
        <v/>
      </c>
      <c r="F604" s="153" t="str">
        <f>'Sortierung Rangliste'!P144</f>
        <v/>
      </c>
    </row>
    <row r="605" spans="1:6" ht="14.1" customHeight="1" x14ac:dyDescent="0.25">
      <c r="A605" s="151"/>
      <c r="B605" s="121" t="str">
        <f>'Sortierung Rangliste'!U144</f>
        <v/>
      </c>
      <c r="C605" s="121" t="str">
        <f>'Sortierung Rangliste'!V144</f>
        <v/>
      </c>
      <c r="D605" s="151"/>
      <c r="E605" s="151"/>
      <c r="F605" s="153"/>
    </row>
    <row r="606" spans="1:6" ht="14.1" customHeight="1" x14ac:dyDescent="0.25">
      <c r="A606" s="151"/>
      <c r="B606" s="121" t="str">
        <f>'Sortierung Rangliste'!W144</f>
        <v/>
      </c>
      <c r="C606" s="121" t="str">
        <f>'Sortierung Rangliste'!X144</f>
        <v/>
      </c>
      <c r="D606" s="151"/>
      <c r="E606" s="151"/>
      <c r="F606" s="153"/>
    </row>
    <row r="607" spans="1:6" ht="14.1" customHeight="1" x14ac:dyDescent="0.25">
      <c r="A607" s="152"/>
      <c r="B607" s="121" t="str">
        <f>'Sortierung Rangliste'!Y144</f>
        <v/>
      </c>
      <c r="C607" s="121" t="str">
        <f>'Sortierung Rangliste'!Z144</f>
        <v/>
      </c>
      <c r="D607" s="152"/>
      <c r="E607" s="152"/>
      <c r="F607" s="152"/>
    </row>
    <row r="608" spans="1:6" ht="14.1" customHeight="1" x14ac:dyDescent="0.25">
      <c r="A608" s="152"/>
      <c r="B608" s="121" t="str">
        <f>'Sortierung Rangliste'!AA144</f>
        <v/>
      </c>
      <c r="C608" s="121" t="str">
        <f>'Sortierung Rangliste'!AB144</f>
        <v/>
      </c>
      <c r="D608" s="152"/>
      <c r="E608" s="152"/>
      <c r="F608" s="152"/>
    </row>
    <row r="609" spans="1:6" ht="9.9499999999999993" customHeight="1" x14ac:dyDescent="0.25">
      <c r="B609" s="122"/>
      <c r="C609" s="122"/>
    </row>
    <row r="610" spans="1:6" ht="18" customHeight="1" x14ac:dyDescent="0.25">
      <c r="A610" s="151" t="str">
        <f>IF(B610="","",2)</f>
        <v/>
      </c>
      <c r="B610" s="151" t="str">
        <f>'Sortierung Rangliste'!J145</f>
        <v/>
      </c>
      <c r="C610" s="151"/>
      <c r="D610" s="151" t="str">
        <f>'Sortierung Rangliste'!O145</f>
        <v/>
      </c>
      <c r="E610" s="151" t="str">
        <f>'Sortierung Rangliste'!N145</f>
        <v/>
      </c>
      <c r="F610" s="153" t="str">
        <f>'Sortierung Rangliste'!P145</f>
        <v/>
      </c>
    </row>
    <row r="611" spans="1:6" ht="14.1" customHeight="1" x14ac:dyDescent="0.25">
      <c r="A611" s="151"/>
      <c r="B611" s="121" t="str">
        <f>'Sortierung Rangliste'!U145</f>
        <v/>
      </c>
      <c r="C611" s="121" t="str">
        <f>'Sortierung Rangliste'!V145</f>
        <v/>
      </c>
      <c r="D611" s="151"/>
      <c r="E611" s="151"/>
      <c r="F611" s="153"/>
    </row>
    <row r="612" spans="1:6" ht="14.1" customHeight="1" x14ac:dyDescent="0.25">
      <c r="A612" s="151"/>
      <c r="B612" s="121" t="str">
        <f>'Sortierung Rangliste'!W145</f>
        <v/>
      </c>
      <c r="C612" s="121" t="str">
        <f>'Sortierung Rangliste'!X145</f>
        <v/>
      </c>
      <c r="D612" s="151"/>
      <c r="E612" s="151"/>
      <c r="F612" s="153"/>
    </row>
    <row r="613" spans="1:6" ht="14.1" customHeight="1" x14ac:dyDescent="0.25">
      <c r="A613" s="152"/>
      <c r="B613" s="121" t="str">
        <f>'Sortierung Rangliste'!Y145</f>
        <v/>
      </c>
      <c r="C613" s="121" t="str">
        <f>'Sortierung Rangliste'!Z145</f>
        <v/>
      </c>
      <c r="D613" s="152"/>
      <c r="E613" s="152"/>
      <c r="F613" s="152"/>
    </row>
    <row r="614" spans="1:6" ht="14.1" customHeight="1" x14ac:dyDescent="0.25">
      <c r="A614" s="152"/>
      <c r="B614" s="121" t="str">
        <f>'Sortierung Rangliste'!AA145</f>
        <v/>
      </c>
      <c r="C614" s="121" t="str">
        <f>'Sortierung Rangliste'!AB145</f>
        <v/>
      </c>
      <c r="D614" s="152"/>
      <c r="E614" s="152"/>
      <c r="F614" s="152"/>
    </row>
    <row r="615" spans="1:6" ht="9.9499999999999993" customHeight="1" x14ac:dyDescent="0.25">
      <c r="B615" s="122"/>
      <c r="C615" s="122"/>
    </row>
    <row r="616" spans="1:6" ht="18" customHeight="1" x14ac:dyDescent="0.25">
      <c r="A616" s="151" t="str">
        <f>IF(B616="","",3)</f>
        <v/>
      </c>
      <c r="B616" s="151" t="str">
        <f>'Sortierung Rangliste'!J146</f>
        <v/>
      </c>
      <c r="C616" s="151"/>
      <c r="D616" s="151" t="str">
        <f>'Sortierung Rangliste'!O146</f>
        <v/>
      </c>
      <c r="E616" s="151" t="str">
        <f>'Sortierung Rangliste'!N146</f>
        <v/>
      </c>
      <c r="F616" s="153" t="str">
        <f>'Sortierung Rangliste'!P146</f>
        <v/>
      </c>
    </row>
    <row r="617" spans="1:6" ht="14.1" customHeight="1" x14ac:dyDescent="0.25">
      <c r="A617" s="151"/>
      <c r="B617" s="121" t="str">
        <f>'Sortierung Rangliste'!U146</f>
        <v/>
      </c>
      <c r="C617" s="121" t="str">
        <f>'Sortierung Rangliste'!V146</f>
        <v/>
      </c>
      <c r="D617" s="151"/>
      <c r="E617" s="151"/>
      <c r="F617" s="153"/>
    </row>
    <row r="618" spans="1:6" ht="14.1" customHeight="1" x14ac:dyDescent="0.25">
      <c r="A618" s="151"/>
      <c r="B618" s="121" t="str">
        <f>'Sortierung Rangliste'!W146</f>
        <v/>
      </c>
      <c r="C618" s="121" t="str">
        <f>'Sortierung Rangliste'!X146</f>
        <v/>
      </c>
      <c r="D618" s="151"/>
      <c r="E618" s="151"/>
      <c r="F618" s="153"/>
    </row>
    <row r="619" spans="1:6" ht="14.1" customHeight="1" x14ac:dyDescent="0.25">
      <c r="A619" s="152"/>
      <c r="B619" s="121" t="str">
        <f>'Sortierung Rangliste'!Y146</f>
        <v/>
      </c>
      <c r="C619" s="121" t="str">
        <f>'Sortierung Rangliste'!Z146</f>
        <v/>
      </c>
      <c r="D619" s="152"/>
      <c r="E619" s="152"/>
      <c r="F619" s="152"/>
    </row>
    <row r="620" spans="1:6" ht="14.1" customHeight="1" x14ac:dyDescent="0.25">
      <c r="A620" s="152"/>
      <c r="B620" s="121" t="str">
        <f>'Sortierung Rangliste'!AA146</f>
        <v/>
      </c>
      <c r="C620" s="121" t="str">
        <f>'Sortierung Rangliste'!AB146</f>
        <v/>
      </c>
      <c r="D620" s="152"/>
      <c r="E620" s="152"/>
      <c r="F620" s="152"/>
    </row>
    <row r="621" spans="1:6" ht="9.9499999999999993" customHeight="1" x14ac:dyDescent="0.25">
      <c r="B621" s="122"/>
      <c r="C621" s="122"/>
    </row>
    <row r="622" spans="1:6" ht="18" customHeight="1" x14ac:dyDescent="0.25">
      <c r="A622" s="151" t="str">
        <f>IF(B622="","",4)</f>
        <v/>
      </c>
      <c r="B622" s="151" t="str">
        <f>'Sortierung Rangliste'!J147</f>
        <v/>
      </c>
      <c r="C622" s="151"/>
      <c r="D622" s="151" t="str">
        <f>'Sortierung Rangliste'!O147</f>
        <v/>
      </c>
      <c r="E622" s="151" t="str">
        <f>'Sortierung Rangliste'!N147</f>
        <v/>
      </c>
      <c r="F622" s="153" t="str">
        <f>'Sortierung Rangliste'!P147</f>
        <v/>
      </c>
    </row>
    <row r="623" spans="1:6" ht="14.1" customHeight="1" x14ac:dyDescent="0.25">
      <c r="A623" s="151"/>
      <c r="B623" s="121" t="str">
        <f>'Sortierung Rangliste'!U147</f>
        <v/>
      </c>
      <c r="C623" s="121" t="str">
        <f>'Sortierung Rangliste'!V147</f>
        <v/>
      </c>
      <c r="D623" s="151"/>
      <c r="E623" s="151"/>
      <c r="F623" s="153"/>
    </row>
    <row r="624" spans="1:6" ht="14.1" customHeight="1" x14ac:dyDescent="0.25">
      <c r="A624" s="151"/>
      <c r="B624" s="121" t="str">
        <f>'Sortierung Rangliste'!W147</f>
        <v/>
      </c>
      <c r="C624" s="121" t="str">
        <f>'Sortierung Rangliste'!X147</f>
        <v/>
      </c>
      <c r="D624" s="151"/>
      <c r="E624" s="151"/>
      <c r="F624" s="153"/>
    </row>
    <row r="625" spans="1:6" ht="14.1" customHeight="1" x14ac:dyDescent="0.25">
      <c r="A625" s="152"/>
      <c r="B625" s="121" t="str">
        <f>'Sortierung Rangliste'!Y147</f>
        <v/>
      </c>
      <c r="C625" s="121" t="str">
        <f>'Sortierung Rangliste'!Z147</f>
        <v/>
      </c>
      <c r="D625" s="152"/>
      <c r="E625" s="152"/>
      <c r="F625" s="152"/>
    </row>
    <row r="626" spans="1:6" ht="14.1" customHeight="1" x14ac:dyDescent="0.25">
      <c r="A626" s="152"/>
      <c r="B626" s="121" t="str">
        <f>'Sortierung Rangliste'!AA147</f>
        <v/>
      </c>
      <c r="C626" s="121" t="str">
        <f>'Sortierung Rangliste'!AB147</f>
        <v/>
      </c>
      <c r="D626" s="152"/>
      <c r="E626" s="152"/>
      <c r="F626" s="152"/>
    </row>
    <row r="627" spans="1:6" ht="9.9499999999999993" customHeight="1" x14ac:dyDescent="0.25">
      <c r="B627" s="122"/>
      <c r="C627" s="122"/>
    </row>
    <row r="628" spans="1:6" ht="18" customHeight="1" x14ac:dyDescent="0.25">
      <c r="A628" s="151" t="str">
        <f>IF(B628="","",5)</f>
        <v/>
      </c>
      <c r="B628" s="151" t="str">
        <f>'Sortierung Rangliste'!J148</f>
        <v/>
      </c>
      <c r="C628" s="151"/>
      <c r="D628" s="151" t="str">
        <f>'Sortierung Rangliste'!O148</f>
        <v/>
      </c>
      <c r="E628" s="151" t="str">
        <f>'Sortierung Rangliste'!N148</f>
        <v/>
      </c>
      <c r="F628" s="153" t="str">
        <f>'Sortierung Rangliste'!P148</f>
        <v/>
      </c>
    </row>
    <row r="629" spans="1:6" ht="14.1" customHeight="1" x14ac:dyDescent="0.25">
      <c r="A629" s="151"/>
      <c r="B629" s="121" t="str">
        <f>'Sortierung Rangliste'!U148</f>
        <v/>
      </c>
      <c r="C629" s="121" t="str">
        <f>'Sortierung Rangliste'!V148</f>
        <v/>
      </c>
      <c r="D629" s="151"/>
      <c r="E629" s="151"/>
      <c r="F629" s="153"/>
    </row>
    <row r="630" spans="1:6" ht="14.1" customHeight="1" x14ac:dyDescent="0.25">
      <c r="A630" s="151"/>
      <c r="B630" s="121" t="str">
        <f>'Sortierung Rangliste'!W148</f>
        <v/>
      </c>
      <c r="C630" s="121" t="str">
        <f>'Sortierung Rangliste'!X148</f>
        <v/>
      </c>
      <c r="D630" s="151"/>
      <c r="E630" s="151"/>
      <c r="F630" s="153"/>
    </row>
    <row r="631" spans="1:6" ht="14.1" customHeight="1" x14ac:dyDescent="0.25">
      <c r="A631" s="152"/>
      <c r="B631" s="121" t="str">
        <f>'Sortierung Rangliste'!Y148</f>
        <v/>
      </c>
      <c r="C631" s="121" t="str">
        <f>'Sortierung Rangliste'!Z148</f>
        <v/>
      </c>
      <c r="D631" s="152"/>
      <c r="E631" s="152"/>
      <c r="F631" s="152"/>
    </row>
    <row r="632" spans="1:6" ht="14.1" customHeight="1" x14ac:dyDescent="0.25">
      <c r="A632" s="152"/>
      <c r="B632" s="121" t="str">
        <f>'Sortierung Rangliste'!AA148</f>
        <v/>
      </c>
      <c r="C632" s="121" t="str">
        <f>'Sortierung Rangliste'!AB148</f>
        <v/>
      </c>
      <c r="D632" s="152"/>
      <c r="E632" s="152"/>
      <c r="F632" s="152"/>
    </row>
    <row r="633" spans="1:6" ht="9.9499999999999993" customHeight="1" x14ac:dyDescent="0.25">
      <c r="B633" s="122"/>
      <c r="C633" s="122"/>
    </row>
    <row r="634" spans="1:6" ht="18" customHeight="1" x14ac:dyDescent="0.25">
      <c r="A634" s="151" t="str">
        <f>IF(B634="","",6)</f>
        <v/>
      </c>
      <c r="B634" s="151" t="str">
        <f>'Sortierung Rangliste'!J149</f>
        <v/>
      </c>
      <c r="C634" s="151"/>
      <c r="D634" s="151" t="str">
        <f>'Sortierung Rangliste'!O149</f>
        <v/>
      </c>
      <c r="E634" s="151" t="str">
        <f>'Sortierung Rangliste'!N149</f>
        <v/>
      </c>
      <c r="F634" s="153" t="str">
        <f>'Sortierung Rangliste'!P149</f>
        <v/>
      </c>
    </row>
    <row r="635" spans="1:6" ht="14.1" customHeight="1" x14ac:dyDescent="0.25">
      <c r="A635" s="151"/>
      <c r="B635" s="121" t="str">
        <f>'Sortierung Rangliste'!U149</f>
        <v/>
      </c>
      <c r="C635" s="121" t="str">
        <f>'Sortierung Rangliste'!V149</f>
        <v/>
      </c>
      <c r="D635" s="151"/>
      <c r="E635" s="151"/>
      <c r="F635" s="153"/>
    </row>
    <row r="636" spans="1:6" ht="14.1" customHeight="1" x14ac:dyDescent="0.25">
      <c r="A636" s="151"/>
      <c r="B636" s="121" t="str">
        <f>'Sortierung Rangliste'!W149</f>
        <v/>
      </c>
      <c r="C636" s="121" t="str">
        <f>'Sortierung Rangliste'!X149</f>
        <v/>
      </c>
      <c r="D636" s="151"/>
      <c r="E636" s="151"/>
      <c r="F636" s="153"/>
    </row>
    <row r="637" spans="1:6" ht="14.1" customHeight="1" x14ac:dyDescent="0.25">
      <c r="A637" s="152"/>
      <c r="B637" s="121" t="str">
        <f>'Sortierung Rangliste'!Y149</f>
        <v/>
      </c>
      <c r="C637" s="121" t="str">
        <f>'Sortierung Rangliste'!Z149</f>
        <v/>
      </c>
      <c r="D637" s="152"/>
      <c r="E637" s="152"/>
      <c r="F637" s="152"/>
    </row>
    <row r="638" spans="1:6" ht="14.1" customHeight="1" x14ac:dyDescent="0.25">
      <c r="A638" s="152"/>
      <c r="B638" s="121" t="str">
        <f>'Sortierung Rangliste'!AA149</f>
        <v/>
      </c>
      <c r="C638" s="121" t="str">
        <f>'Sortierung Rangliste'!AB149</f>
        <v/>
      </c>
      <c r="D638" s="152"/>
      <c r="E638" s="152"/>
      <c r="F638" s="152"/>
    </row>
    <row r="639" spans="1:6" ht="9.9499999999999993" customHeight="1" x14ac:dyDescent="0.25">
      <c r="B639" s="122"/>
      <c r="C639" s="122"/>
    </row>
    <row r="640" spans="1:6" ht="18" customHeight="1" x14ac:dyDescent="0.25">
      <c r="A640" s="151" t="str">
        <f>IF(B640="","",7)</f>
        <v/>
      </c>
      <c r="B640" s="151" t="str">
        <f>'Sortierung Rangliste'!J150</f>
        <v/>
      </c>
      <c r="C640" s="151"/>
      <c r="D640" s="151" t="str">
        <f>'Sortierung Rangliste'!O150</f>
        <v/>
      </c>
      <c r="E640" s="151" t="str">
        <f>'Sortierung Rangliste'!N150</f>
        <v/>
      </c>
      <c r="F640" s="153" t="str">
        <f>'Sortierung Rangliste'!P150</f>
        <v/>
      </c>
    </row>
    <row r="641" spans="1:6" ht="14.1" customHeight="1" x14ac:dyDescent="0.25">
      <c r="A641" s="151"/>
      <c r="B641" s="121" t="str">
        <f>'Sortierung Rangliste'!U150</f>
        <v/>
      </c>
      <c r="C641" s="121" t="str">
        <f>'Sortierung Rangliste'!V150</f>
        <v/>
      </c>
      <c r="D641" s="151"/>
      <c r="E641" s="151"/>
      <c r="F641" s="153"/>
    </row>
    <row r="642" spans="1:6" ht="14.1" customHeight="1" x14ac:dyDescent="0.25">
      <c r="A642" s="151"/>
      <c r="B642" s="121" t="str">
        <f>'Sortierung Rangliste'!W150</f>
        <v/>
      </c>
      <c r="C642" s="121" t="str">
        <f>'Sortierung Rangliste'!X150</f>
        <v/>
      </c>
      <c r="D642" s="151"/>
      <c r="E642" s="151"/>
      <c r="F642" s="153"/>
    </row>
    <row r="643" spans="1:6" ht="14.1" customHeight="1" x14ac:dyDescent="0.25">
      <c r="A643" s="152"/>
      <c r="B643" s="121" t="str">
        <f>'Sortierung Rangliste'!Y150</f>
        <v/>
      </c>
      <c r="C643" s="121" t="str">
        <f>'Sortierung Rangliste'!Z150</f>
        <v/>
      </c>
      <c r="D643" s="152"/>
      <c r="E643" s="152"/>
      <c r="F643" s="152"/>
    </row>
    <row r="644" spans="1:6" ht="14.1" customHeight="1" x14ac:dyDescent="0.25">
      <c r="A644" s="152"/>
      <c r="B644" s="121" t="str">
        <f>'Sortierung Rangliste'!AA150</f>
        <v/>
      </c>
      <c r="C644" s="121" t="str">
        <f>'Sortierung Rangliste'!AB150</f>
        <v/>
      </c>
      <c r="D644" s="152"/>
      <c r="E644" s="152"/>
      <c r="F644" s="152"/>
    </row>
    <row r="645" spans="1:6" ht="9.9499999999999993" customHeight="1" x14ac:dyDescent="0.25">
      <c r="B645" s="122"/>
      <c r="C645" s="122"/>
    </row>
    <row r="646" spans="1:6" ht="18" customHeight="1" x14ac:dyDescent="0.25">
      <c r="A646" s="151" t="str">
        <f>IF(B646="","",8)</f>
        <v/>
      </c>
      <c r="B646" s="151" t="str">
        <f>'Sortierung Rangliste'!J151</f>
        <v/>
      </c>
      <c r="C646" s="151"/>
      <c r="D646" s="151" t="str">
        <f>'Sortierung Rangliste'!O151</f>
        <v/>
      </c>
      <c r="E646" s="151" t="str">
        <f>'Sortierung Rangliste'!N151</f>
        <v/>
      </c>
      <c r="F646" s="153" t="str">
        <f>'Sortierung Rangliste'!P151</f>
        <v/>
      </c>
    </row>
    <row r="647" spans="1:6" ht="14.1" customHeight="1" x14ac:dyDescent="0.25">
      <c r="A647" s="151"/>
      <c r="B647" s="121" t="str">
        <f>'Sortierung Rangliste'!U151</f>
        <v/>
      </c>
      <c r="C647" s="121" t="str">
        <f>'Sortierung Rangliste'!V151</f>
        <v/>
      </c>
      <c r="D647" s="151"/>
      <c r="E647" s="151"/>
      <c r="F647" s="153"/>
    </row>
    <row r="648" spans="1:6" ht="14.1" customHeight="1" x14ac:dyDescent="0.25">
      <c r="A648" s="151"/>
      <c r="B648" s="121" t="str">
        <f>'Sortierung Rangliste'!W151</f>
        <v/>
      </c>
      <c r="C648" s="121" t="str">
        <f>'Sortierung Rangliste'!X151</f>
        <v/>
      </c>
      <c r="D648" s="151"/>
      <c r="E648" s="151"/>
      <c r="F648" s="153"/>
    </row>
    <row r="649" spans="1:6" ht="14.1" customHeight="1" x14ac:dyDescent="0.25">
      <c r="A649" s="152"/>
      <c r="B649" s="121" t="str">
        <f>'Sortierung Rangliste'!Y151</f>
        <v/>
      </c>
      <c r="C649" s="121" t="str">
        <f>'Sortierung Rangliste'!Z151</f>
        <v/>
      </c>
      <c r="D649" s="152"/>
      <c r="E649" s="152"/>
      <c r="F649" s="152"/>
    </row>
    <row r="650" spans="1:6" ht="14.1" customHeight="1" x14ac:dyDescent="0.25">
      <c r="A650" s="152"/>
      <c r="B650" s="121" t="str">
        <f>'Sortierung Rangliste'!AA151</f>
        <v/>
      </c>
      <c r="C650" s="121" t="str">
        <f>'Sortierung Rangliste'!AB151</f>
        <v/>
      </c>
      <c r="D650" s="152"/>
      <c r="E650" s="152"/>
      <c r="F650" s="152"/>
    </row>
    <row r="651" spans="1:6" ht="30" customHeight="1" x14ac:dyDescent="0.25">
      <c r="A651" s="154" t="s">
        <v>155</v>
      </c>
      <c r="B651" s="154"/>
      <c r="C651" s="154"/>
      <c r="D651" s="154"/>
      <c r="E651" s="154"/>
      <c r="F651" s="154"/>
    </row>
    <row r="652" spans="1:6" ht="20.100000000000001" customHeight="1" x14ac:dyDescent="0.25"/>
    <row r="653" spans="1:6" ht="20.100000000000001" customHeight="1" x14ac:dyDescent="0.25">
      <c r="A653" s="120" t="s">
        <v>97</v>
      </c>
      <c r="B653" s="155" t="s">
        <v>95</v>
      </c>
      <c r="C653" s="155"/>
      <c r="D653" s="120" t="s">
        <v>105</v>
      </c>
      <c r="E653" s="120" t="s">
        <v>106</v>
      </c>
      <c r="F653" s="120" t="s">
        <v>74</v>
      </c>
    </row>
    <row r="654" spans="1:6" ht="18" customHeight="1" x14ac:dyDescent="0.25">
      <c r="A654" s="151" t="str">
        <f>IF(B654="","",1)</f>
        <v/>
      </c>
      <c r="B654" s="151" t="str">
        <f>'Sortierung Rangliste'!J155</f>
        <v/>
      </c>
      <c r="C654" s="151"/>
      <c r="D654" s="151" t="str">
        <f>'Sortierung Rangliste'!O155</f>
        <v/>
      </c>
      <c r="E654" s="151" t="str">
        <f>'Sortierung Rangliste'!N155</f>
        <v/>
      </c>
      <c r="F654" s="153" t="str">
        <f>'Sortierung Rangliste'!P155</f>
        <v/>
      </c>
    </row>
    <row r="655" spans="1:6" ht="14.1" customHeight="1" x14ac:dyDescent="0.25">
      <c r="A655" s="151"/>
      <c r="B655" s="121" t="str">
        <f>'Sortierung Rangliste'!U155</f>
        <v/>
      </c>
      <c r="C655" s="121" t="str">
        <f>'Sortierung Rangliste'!V155</f>
        <v/>
      </c>
      <c r="D655" s="151"/>
      <c r="E655" s="151"/>
      <c r="F655" s="153"/>
    </row>
    <row r="656" spans="1:6" ht="14.1" customHeight="1" x14ac:dyDescent="0.25">
      <c r="A656" s="151"/>
      <c r="B656" s="121" t="str">
        <f>'Sortierung Rangliste'!W155</f>
        <v/>
      </c>
      <c r="C656" s="121" t="str">
        <f>'Sortierung Rangliste'!X155</f>
        <v/>
      </c>
      <c r="D656" s="151"/>
      <c r="E656" s="151"/>
      <c r="F656" s="153"/>
    </row>
    <row r="657" spans="1:6" ht="14.1" customHeight="1" x14ac:dyDescent="0.25">
      <c r="A657" s="152"/>
      <c r="B657" s="121" t="str">
        <f>'Sortierung Rangliste'!Y155</f>
        <v/>
      </c>
      <c r="C657" s="121" t="str">
        <f>'Sortierung Rangliste'!Z155</f>
        <v/>
      </c>
      <c r="D657" s="152"/>
      <c r="E657" s="152"/>
      <c r="F657" s="152"/>
    </row>
    <row r="658" spans="1:6" ht="14.1" customHeight="1" x14ac:dyDescent="0.25">
      <c r="A658" s="152"/>
      <c r="B658" s="121" t="str">
        <f>'Sortierung Rangliste'!AA155</f>
        <v/>
      </c>
      <c r="C658" s="121" t="str">
        <f>'Sortierung Rangliste'!AB155</f>
        <v/>
      </c>
      <c r="D658" s="152"/>
      <c r="E658" s="152"/>
      <c r="F658" s="152"/>
    </row>
    <row r="659" spans="1:6" ht="9.9499999999999993" customHeight="1" x14ac:dyDescent="0.25">
      <c r="B659" s="122"/>
      <c r="C659" s="122"/>
    </row>
    <row r="660" spans="1:6" ht="18" customHeight="1" x14ac:dyDescent="0.25">
      <c r="A660" s="151" t="str">
        <f>IF(B660="","",2)</f>
        <v/>
      </c>
      <c r="B660" s="151" t="str">
        <f>'Sortierung Rangliste'!J156</f>
        <v/>
      </c>
      <c r="C660" s="151"/>
      <c r="D660" s="151" t="str">
        <f>'Sortierung Rangliste'!O156</f>
        <v/>
      </c>
      <c r="E660" s="151" t="str">
        <f>'Sortierung Rangliste'!N156</f>
        <v/>
      </c>
      <c r="F660" s="153" t="str">
        <f>'Sortierung Rangliste'!P156</f>
        <v/>
      </c>
    </row>
    <row r="661" spans="1:6" ht="14.1" customHeight="1" x14ac:dyDescent="0.25">
      <c r="A661" s="151"/>
      <c r="B661" s="121" t="str">
        <f>'Sortierung Rangliste'!U156</f>
        <v/>
      </c>
      <c r="C661" s="121" t="str">
        <f>'Sortierung Rangliste'!V156</f>
        <v/>
      </c>
      <c r="D661" s="151"/>
      <c r="E661" s="151"/>
      <c r="F661" s="153"/>
    </row>
    <row r="662" spans="1:6" ht="14.1" customHeight="1" x14ac:dyDescent="0.25">
      <c r="A662" s="151"/>
      <c r="B662" s="121" t="str">
        <f>'Sortierung Rangliste'!W156</f>
        <v/>
      </c>
      <c r="C662" s="121" t="str">
        <f>'Sortierung Rangliste'!X156</f>
        <v/>
      </c>
      <c r="D662" s="151"/>
      <c r="E662" s="151"/>
      <c r="F662" s="153"/>
    </row>
    <row r="663" spans="1:6" ht="14.1" customHeight="1" x14ac:dyDescent="0.25">
      <c r="A663" s="152"/>
      <c r="B663" s="121" t="str">
        <f>'Sortierung Rangliste'!Y156</f>
        <v/>
      </c>
      <c r="C663" s="121" t="str">
        <f>'Sortierung Rangliste'!Z156</f>
        <v/>
      </c>
      <c r="D663" s="152"/>
      <c r="E663" s="152"/>
      <c r="F663" s="152"/>
    </row>
    <row r="664" spans="1:6" ht="14.1" customHeight="1" x14ac:dyDescent="0.25">
      <c r="A664" s="152"/>
      <c r="B664" s="121" t="str">
        <f>'Sortierung Rangliste'!AA156</f>
        <v/>
      </c>
      <c r="C664" s="121" t="str">
        <f>'Sortierung Rangliste'!AB156</f>
        <v/>
      </c>
      <c r="D664" s="152"/>
      <c r="E664" s="152"/>
      <c r="F664" s="152"/>
    </row>
    <row r="665" spans="1:6" ht="9.9499999999999993" customHeight="1" x14ac:dyDescent="0.25">
      <c r="B665" s="122"/>
      <c r="C665" s="122"/>
    </row>
    <row r="666" spans="1:6" ht="18" customHeight="1" x14ac:dyDescent="0.25">
      <c r="A666" s="151" t="str">
        <f>IF(B666="","",3)</f>
        <v/>
      </c>
      <c r="B666" s="151" t="str">
        <f>'Sortierung Rangliste'!J157</f>
        <v/>
      </c>
      <c r="C666" s="151"/>
      <c r="D666" s="151" t="str">
        <f>'Sortierung Rangliste'!O157</f>
        <v/>
      </c>
      <c r="E666" s="151" t="str">
        <f>'Sortierung Rangliste'!N157</f>
        <v/>
      </c>
      <c r="F666" s="153" t="str">
        <f>'Sortierung Rangliste'!P157</f>
        <v/>
      </c>
    </row>
    <row r="667" spans="1:6" ht="14.1" customHeight="1" x14ac:dyDescent="0.25">
      <c r="A667" s="151"/>
      <c r="B667" s="121" t="str">
        <f>'Sortierung Rangliste'!U157</f>
        <v/>
      </c>
      <c r="C667" s="121" t="str">
        <f>'Sortierung Rangliste'!V157</f>
        <v/>
      </c>
      <c r="D667" s="151"/>
      <c r="E667" s="151"/>
      <c r="F667" s="153"/>
    </row>
    <row r="668" spans="1:6" ht="14.1" customHeight="1" x14ac:dyDescent="0.25">
      <c r="A668" s="151"/>
      <c r="B668" s="121" t="str">
        <f>'Sortierung Rangliste'!W157</f>
        <v/>
      </c>
      <c r="C668" s="121" t="str">
        <f>'Sortierung Rangliste'!X157</f>
        <v/>
      </c>
      <c r="D668" s="151"/>
      <c r="E668" s="151"/>
      <c r="F668" s="153"/>
    </row>
    <row r="669" spans="1:6" ht="14.1" customHeight="1" x14ac:dyDescent="0.25">
      <c r="A669" s="152"/>
      <c r="B669" s="121" t="str">
        <f>'Sortierung Rangliste'!Y157</f>
        <v/>
      </c>
      <c r="C669" s="121" t="str">
        <f>'Sortierung Rangliste'!Z157</f>
        <v/>
      </c>
      <c r="D669" s="152"/>
      <c r="E669" s="152"/>
      <c r="F669" s="152"/>
    </row>
    <row r="670" spans="1:6" ht="14.1" customHeight="1" x14ac:dyDescent="0.25">
      <c r="A670" s="152"/>
      <c r="B670" s="121" t="str">
        <f>'Sortierung Rangliste'!AA157</f>
        <v/>
      </c>
      <c r="C670" s="121" t="str">
        <f>'Sortierung Rangliste'!AB157</f>
        <v/>
      </c>
      <c r="D670" s="152"/>
      <c r="E670" s="152"/>
      <c r="F670" s="152"/>
    </row>
    <row r="671" spans="1:6" ht="9.9499999999999993" customHeight="1" x14ac:dyDescent="0.25">
      <c r="B671" s="122"/>
      <c r="C671" s="122"/>
    </row>
    <row r="672" spans="1:6" ht="18" customHeight="1" x14ac:dyDescent="0.25">
      <c r="A672" s="151" t="str">
        <f>IF(B672="","",4)</f>
        <v/>
      </c>
      <c r="B672" s="151" t="str">
        <f>'Sortierung Rangliste'!J158</f>
        <v/>
      </c>
      <c r="C672" s="151"/>
      <c r="D672" s="151" t="str">
        <f>'Sortierung Rangliste'!O158</f>
        <v/>
      </c>
      <c r="E672" s="151" t="str">
        <f>'Sortierung Rangliste'!N158</f>
        <v/>
      </c>
      <c r="F672" s="153" t="str">
        <f>'Sortierung Rangliste'!P158</f>
        <v/>
      </c>
    </row>
    <row r="673" spans="1:6" ht="14.1" customHeight="1" x14ac:dyDescent="0.25">
      <c r="A673" s="151"/>
      <c r="B673" s="121" t="str">
        <f>'Sortierung Rangliste'!U158</f>
        <v/>
      </c>
      <c r="C673" s="121" t="str">
        <f>'Sortierung Rangliste'!V158</f>
        <v/>
      </c>
      <c r="D673" s="151"/>
      <c r="E673" s="151"/>
      <c r="F673" s="153"/>
    </row>
    <row r="674" spans="1:6" ht="14.1" customHeight="1" x14ac:dyDescent="0.25">
      <c r="A674" s="151"/>
      <c r="B674" s="121" t="str">
        <f>'Sortierung Rangliste'!W158</f>
        <v/>
      </c>
      <c r="C674" s="121" t="str">
        <f>'Sortierung Rangliste'!X158</f>
        <v/>
      </c>
      <c r="D674" s="151"/>
      <c r="E674" s="151"/>
      <c r="F674" s="153"/>
    </row>
    <row r="675" spans="1:6" ht="14.1" customHeight="1" x14ac:dyDescent="0.25">
      <c r="A675" s="152"/>
      <c r="B675" s="121" t="str">
        <f>'Sortierung Rangliste'!Y158</f>
        <v/>
      </c>
      <c r="C675" s="121" t="str">
        <f>'Sortierung Rangliste'!Z158</f>
        <v/>
      </c>
      <c r="D675" s="152"/>
      <c r="E675" s="152"/>
      <c r="F675" s="152"/>
    </row>
    <row r="676" spans="1:6" ht="14.1" customHeight="1" x14ac:dyDescent="0.25">
      <c r="A676" s="152"/>
      <c r="B676" s="121" t="str">
        <f>'Sortierung Rangliste'!AA158</f>
        <v/>
      </c>
      <c r="C676" s="121" t="str">
        <f>'Sortierung Rangliste'!AB158</f>
        <v/>
      </c>
      <c r="D676" s="152"/>
      <c r="E676" s="152"/>
      <c r="F676" s="152"/>
    </row>
    <row r="677" spans="1:6" ht="9.9499999999999993" customHeight="1" x14ac:dyDescent="0.25">
      <c r="B677" s="122"/>
      <c r="C677" s="122"/>
    </row>
    <row r="678" spans="1:6" ht="18" customHeight="1" x14ac:dyDescent="0.25">
      <c r="A678" s="151" t="str">
        <f>IF(B678="","",5)</f>
        <v/>
      </c>
      <c r="B678" s="151" t="str">
        <f>'Sortierung Rangliste'!J159</f>
        <v/>
      </c>
      <c r="C678" s="151"/>
      <c r="D678" s="151" t="str">
        <f>'Sortierung Rangliste'!O159</f>
        <v/>
      </c>
      <c r="E678" s="151" t="str">
        <f>'Sortierung Rangliste'!N159</f>
        <v/>
      </c>
      <c r="F678" s="153" t="str">
        <f>'Sortierung Rangliste'!P159</f>
        <v/>
      </c>
    </row>
    <row r="679" spans="1:6" ht="14.1" customHeight="1" x14ac:dyDescent="0.25">
      <c r="A679" s="151"/>
      <c r="B679" s="121" t="str">
        <f>'Sortierung Rangliste'!U159</f>
        <v/>
      </c>
      <c r="C679" s="121" t="str">
        <f>'Sortierung Rangliste'!V159</f>
        <v/>
      </c>
      <c r="D679" s="151"/>
      <c r="E679" s="151"/>
      <c r="F679" s="153"/>
    </row>
    <row r="680" spans="1:6" ht="14.1" customHeight="1" x14ac:dyDescent="0.25">
      <c r="A680" s="151"/>
      <c r="B680" s="121" t="str">
        <f>'Sortierung Rangliste'!W159</f>
        <v/>
      </c>
      <c r="C680" s="121" t="str">
        <f>'Sortierung Rangliste'!X159</f>
        <v/>
      </c>
      <c r="D680" s="151"/>
      <c r="E680" s="151"/>
      <c r="F680" s="153"/>
    </row>
    <row r="681" spans="1:6" ht="14.1" customHeight="1" x14ac:dyDescent="0.25">
      <c r="A681" s="152"/>
      <c r="B681" s="121" t="str">
        <f>'Sortierung Rangliste'!Y159</f>
        <v/>
      </c>
      <c r="C681" s="121" t="str">
        <f>'Sortierung Rangliste'!Z159</f>
        <v/>
      </c>
      <c r="D681" s="152"/>
      <c r="E681" s="152"/>
      <c r="F681" s="152"/>
    </row>
    <row r="682" spans="1:6" ht="14.1" customHeight="1" x14ac:dyDescent="0.25">
      <c r="A682" s="152"/>
      <c r="B682" s="121" t="str">
        <f>'Sortierung Rangliste'!AA159</f>
        <v/>
      </c>
      <c r="C682" s="121" t="str">
        <f>'Sortierung Rangliste'!AB159</f>
        <v/>
      </c>
      <c r="D682" s="152"/>
      <c r="E682" s="152"/>
      <c r="F682" s="152"/>
    </row>
    <row r="683" spans="1:6" ht="9.9499999999999993" customHeight="1" x14ac:dyDescent="0.25">
      <c r="B683" s="122"/>
      <c r="C683" s="122"/>
    </row>
    <row r="684" spans="1:6" ht="18" customHeight="1" x14ac:dyDescent="0.25">
      <c r="A684" s="151" t="str">
        <f>IF(B684="","",6)</f>
        <v/>
      </c>
      <c r="B684" s="151" t="str">
        <f>'Sortierung Rangliste'!J160</f>
        <v/>
      </c>
      <c r="C684" s="151"/>
      <c r="D684" s="151" t="str">
        <f>'Sortierung Rangliste'!O160</f>
        <v/>
      </c>
      <c r="E684" s="151" t="str">
        <f>'Sortierung Rangliste'!N160</f>
        <v/>
      </c>
      <c r="F684" s="153" t="str">
        <f>'Sortierung Rangliste'!P160</f>
        <v/>
      </c>
    </row>
    <row r="685" spans="1:6" ht="14.1" customHeight="1" x14ac:dyDescent="0.25">
      <c r="A685" s="151"/>
      <c r="B685" s="121" t="str">
        <f>'Sortierung Rangliste'!U160</f>
        <v/>
      </c>
      <c r="C685" s="121" t="str">
        <f>'Sortierung Rangliste'!V160</f>
        <v/>
      </c>
      <c r="D685" s="151"/>
      <c r="E685" s="151"/>
      <c r="F685" s="153"/>
    </row>
    <row r="686" spans="1:6" ht="14.1" customHeight="1" x14ac:dyDescent="0.25">
      <c r="A686" s="151"/>
      <c r="B686" s="121" t="str">
        <f>'Sortierung Rangliste'!W160</f>
        <v/>
      </c>
      <c r="C686" s="121" t="str">
        <f>'Sortierung Rangliste'!X160</f>
        <v/>
      </c>
      <c r="D686" s="151"/>
      <c r="E686" s="151"/>
      <c r="F686" s="153"/>
    </row>
    <row r="687" spans="1:6" ht="14.1" customHeight="1" x14ac:dyDescent="0.25">
      <c r="A687" s="152"/>
      <c r="B687" s="121" t="str">
        <f>'Sortierung Rangliste'!Y160</f>
        <v/>
      </c>
      <c r="C687" s="121" t="str">
        <f>'Sortierung Rangliste'!Z160</f>
        <v/>
      </c>
      <c r="D687" s="152"/>
      <c r="E687" s="152"/>
      <c r="F687" s="152"/>
    </row>
    <row r="688" spans="1:6" ht="14.1" customHeight="1" x14ac:dyDescent="0.25">
      <c r="A688" s="152"/>
      <c r="B688" s="121" t="str">
        <f>'Sortierung Rangliste'!AA160</f>
        <v/>
      </c>
      <c r="C688" s="121" t="str">
        <f>'Sortierung Rangliste'!AB160</f>
        <v/>
      </c>
      <c r="D688" s="152"/>
      <c r="E688" s="152"/>
      <c r="F688" s="152"/>
    </row>
    <row r="689" spans="1:6" ht="9.9499999999999993" customHeight="1" x14ac:dyDescent="0.25">
      <c r="B689" s="122"/>
      <c r="C689" s="122"/>
    </row>
    <row r="690" spans="1:6" ht="18" customHeight="1" x14ac:dyDescent="0.25">
      <c r="A690" s="151" t="str">
        <f>IF(B690="","",7)</f>
        <v/>
      </c>
      <c r="B690" s="151" t="str">
        <f>'Sortierung Rangliste'!J161</f>
        <v/>
      </c>
      <c r="C690" s="151"/>
      <c r="D690" s="151" t="str">
        <f>'Sortierung Rangliste'!O161</f>
        <v/>
      </c>
      <c r="E690" s="151" t="str">
        <f>'Sortierung Rangliste'!N161</f>
        <v/>
      </c>
      <c r="F690" s="153" t="str">
        <f>'Sortierung Rangliste'!P161</f>
        <v/>
      </c>
    </row>
    <row r="691" spans="1:6" ht="14.1" customHeight="1" x14ac:dyDescent="0.25">
      <c r="A691" s="151"/>
      <c r="B691" s="121" t="str">
        <f>'Sortierung Rangliste'!U161</f>
        <v/>
      </c>
      <c r="C691" s="121" t="str">
        <f>'Sortierung Rangliste'!V161</f>
        <v/>
      </c>
      <c r="D691" s="151"/>
      <c r="E691" s="151"/>
      <c r="F691" s="153"/>
    </row>
    <row r="692" spans="1:6" ht="14.1" customHeight="1" x14ac:dyDescent="0.25">
      <c r="A692" s="151"/>
      <c r="B692" s="121" t="str">
        <f>'Sortierung Rangliste'!W161</f>
        <v/>
      </c>
      <c r="C692" s="121" t="str">
        <f>'Sortierung Rangliste'!X161</f>
        <v/>
      </c>
      <c r="D692" s="151"/>
      <c r="E692" s="151"/>
      <c r="F692" s="153"/>
    </row>
    <row r="693" spans="1:6" ht="14.1" customHeight="1" x14ac:dyDescent="0.25">
      <c r="A693" s="152"/>
      <c r="B693" s="121" t="str">
        <f>'Sortierung Rangliste'!Y161</f>
        <v/>
      </c>
      <c r="C693" s="121" t="str">
        <f>'Sortierung Rangliste'!Z161</f>
        <v/>
      </c>
      <c r="D693" s="152"/>
      <c r="E693" s="152"/>
      <c r="F693" s="152"/>
    </row>
    <row r="694" spans="1:6" ht="14.1" customHeight="1" x14ac:dyDescent="0.25">
      <c r="A694" s="152"/>
      <c r="B694" s="121" t="str">
        <f>'Sortierung Rangliste'!AA161</f>
        <v/>
      </c>
      <c r="C694" s="121" t="str">
        <f>'Sortierung Rangliste'!AB161</f>
        <v/>
      </c>
      <c r="D694" s="152"/>
      <c r="E694" s="152"/>
      <c r="F694" s="152"/>
    </row>
    <row r="695" spans="1:6" ht="9.9499999999999993" customHeight="1" x14ac:dyDescent="0.25">
      <c r="B695" s="122"/>
      <c r="C695" s="122"/>
    </row>
    <row r="696" spans="1:6" ht="18" customHeight="1" x14ac:dyDescent="0.25">
      <c r="A696" s="151" t="str">
        <f>IF(B696="","",8)</f>
        <v/>
      </c>
      <c r="B696" s="151" t="str">
        <f>'Sortierung Rangliste'!J162</f>
        <v/>
      </c>
      <c r="C696" s="151"/>
      <c r="D696" s="151" t="str">
        <f>'Sortierung Rangliste'!O162</f>
        <v/>
      </c>
      <c r="E696" s="151" t="str">
        <f>'Sortierung Rangliste'!N162</f>
        <v/>
      </c>
      <c r="F696" s="153" t="str">
        <f>'Sortierung Rangliste'!P162</f>
        <v/>
      </c>
    </row>
    <row r="697" spans="1:6" ht="14.1" customHeight="1" x14ac:dyDescent="0.25">
      <c r="A697" s="151"/>
      <c r="B697" s="121" t="str">
        <f>'Sortierung Rangliste'!U162</f>
        <v/>
      </c>
      <c r="C697" s="121" t="str">
        <f>'Sortierung Rangliste'!V162</f>
        <v/>
      </c>
      <c r="D697" s="151"/>
      <c r="E697" s="151"/>
      <c r="F697" s="153"/>
    </row>
    <row r="698" spans="1:6" ht="14.1" customHeight="1" x14ac:dyDescent="0.25">
      <c r="A698" s="151"/>
      <c r="B698" s="121" t="str">
        <f>'Sortierung Rangliste'!W162</f>
        <v/>
      </c>
      <c r="C698" s="121" t="str">
        <f>'Sortierung Rangliste'!X162</f>
        <v/>
      </c>
      <c r="D698" s="151"/>
      <c r="E698" s="151"/>
      <c r="F698" s="153"/>
    </row>
    <row r="699" spans="1:6" ht="14.1" customHeight="1" x14ac:dyDescent="0.25">
      <c r="A699" s="152"/>
      <c r="B699" s="121" t="str">
        <f>'Sortierung Rangliste'!Y162</f>
        <v/>
      </c>
      <c r="C699" s="121" t="str">
        <f>'Sortierung Rangliste'!Z162</f>
        <v/>
      </c>
      <c r="D699" s="152"/>
      <c r="E699" s="152"/>
      <c r="F699" s="152"/>
    </row>
    <row r="700" spans="1:6" ht="14.1" customHeight="1" x14ac:dyDescent="0.25">
      <c r="A700" s="152"/>
      <c r="B700" s="121" t="str">
        <f>'Sortierung Rangliste'!AA162</f>
        <v/>
      </c>
      <c r="C700" s="121" t="str">
        <f>'Sortierung Rangliste'!AB162</f>
        <v/>
      </c>
      <c r="D700" s="152"/>
      <c r="E700" s="152"/>
      <c r="F700" s="152"/>
    </row>
    <row r="701" spans="1:6" ht="30" customHeight="1" x14ac:dyDescent="0.25">
      <c r="A701" s="154" t="s">
        <v>101</v>
      </c>
      <c r="B701" s="154"/>
      <c r="C701" s="154"/>
      <c r="D701" s="154"/>
      <c r="E701" s="154"/>
      <c r="F701" s="154"/>
    </row>
    <row r="702" spans="1:6" ht="20.100000000000001" customHeight="1" x14ac:dyDescent="0.25"/>
    <row r="703" spans="1:6" ht="20.100000000000001" customHeight="1" x14ac:dyDescent="0.25">
      <c r="A703" s="120" t="s">
        <v>97</v>
      </c>
      <c r="B703" s="155" t="s">
        <v>95</v>
      </c>
      <c r="C703" s="155"/>
      <c r="D703" s="120" t="s">
        <v>105</v>
      </c>
      <c r="E703" s="120" t="s">
        <v>106</v>
      </c>
      <c r="F703" s="120" t="s">
        <v>74</v>
      </c>
    </row>
    <row r="704" spans="1:6" ht="18" customHeight="1" x14ac:dyDescent="0.25">
      <c r="A704" s="151">
        <f>IF(B704="","",1)</f>
        <v>1</v>
      </c>
      <c r="B704" s="151" t="str">
        <f>'Sortierung Rangliste'!C187</f>
        <v>BVR 1</v>
      </c>
      <c r="C704" s="151"/>
      <c r="D704" s="151">
        <f>'Sortierung Rangliste'!E187</f>
        <v>7884</v>
      </c>
      <c r="E704" s="151">
        <f>'Sortierung Rangliste'!H187</f>
        <v>36</v>
      </c>
      <c r="F704" s="153">
        <f>'Sortierung Rangliste'!K187</f>
        <v>219</v>
      </c>
    </row>
    <row r="705" spans="1:6" ht="14.1" customHeight="1" x14ac:dyDescent="0.25">
      <c r="A705" s="151"/>
      <c r="B705" s="121" t="str">
        <f>'Sortierung Rangliste'!N187</f>
        <v>Fehr</v>
      </c>
      <c r="C705" s="121" t="str">
        <f>'Sortierung Rangliste'!O187</f>
        <v>Patrick</v>
      </c>
      <c r="D705" s="151"/>
      <c r="E705" s="151"/>
      <c r="F705" s="153"/>
    </row>
    <row r="706" spans="1:6" ht="14.1" customHeight="1" x14ac:dyDescent="0.25">
      <c r="A706" s="151"/>
      <c r="B706" s="121" t="str">
        <f>'Sortierung Rangliste'!P187</f>
        <v>Bacchi</v>
      </c>
      <c r="C706" s="121" t="str">
        <f>'Sortierung Rangliste'!Q187</f>
        <v>Pascal</v>
      </c>
      <c r="D706" s="151"/>
      <c r="E706" s="151"/>
      <c r="F706" s="153"/>
    </row>
    <row r="707" spans="1:6" ht="14.1" customHeight="1" x14ac:dyDescent="0.25">
      <c r="A707" s="152"/>
      <c r="B707" s="121" t="str">
        <f>'Sortierung Rangliste'!R187</f>
        <v>Simeaner</v>
      </c>
      <c r="C707" s="121" t="str">
        <f>'Sortierung Rangliste'!S187</f>
        <v>Andreas</v>
      </c>
      <c r="D707" s="152"/>
      <c r="E707" s="152"/>
      <c r="F707" s="152"/>
    </row>
    <row r="708" spans="1:6" ht="14.1" customHeight="1" x14ac:dyDescent="0.25">
      <c r="A708" s="152"/>
      <c r="B708" s="121" t="str">
        <f>'Sortierung Rangliste'!T187</f>
        <v/>
      </c>
      <c r="C708" s="121" t="str">
        <f>'Sortierung Rangliste'!U187</f>
        <v/>
      </c>
      <c r="D708" s="152"/>
      <c r="E708" s="152"/>
      <c r="F708" s="152"/>
    </row>
    <row r="709" spans="1:6" ht="9.9499999999999993" customHeight="1" x14ac:dyDescent="0.25">
      <c r="B709" s="122"/>
      <c r="C709" s="122"/>
    </row>
    <row r="710" spans="1:6" ht="18" customHeight="1" x14ac:dyDescent="0.25">
      <c r="A710" s="151">
        <f>IF(B710="","",2)</f>
        <v>2</v>
      </c>
      <c r="B710" s="151" t="str">
        <f>'Sortierung Rangliste'!C188</f>
        <v>BVR 2</v>
      </c>
      <c r="C710" s="151"/>
      <c r="D710" s="151">
        <f>'Sortierung Rangliste'!E188</f>
        <v>7647</v>
      </c>
      <c r="E710" s="151">
        <f>'Sortierung Rangliste'!H188</f>
        <v>36</v>
      </c>
      <c r="F710" s="153">
        <f>'Sortierung Rangliste'!K188</f>
        <v>212.41666666666666</v>
      </c>
    </row>
    <row r="711" spans="1:6" ht="14.1" customHeight="1" x14ac:dyDescent="0.25">
      <c r="A711" s="151"/>
      <c r="B711" s="121" t="str">
        <f>'Sortierung Rangliste'!N188</f>
        <v>Sieber</v>
      </c>
      <c r="C711" s="121" t="str">
        <f>'Sortierung Rangliste'!O188</f>
        <v>Heini</v>
      </c>
      <c r="D711" s="151"/>
      <c r="E711" s="151"/>
      <c r="F711" s="153"/>
    </row>
    <row r="712" spans="1:6" ht="14.1" customHeight="1" x14ac:dyDescent="0.25">
      <c r="A712" s="151"/>
      <c r="B712" s="121" t="str">
        <f>'Sortierung Rangliste'!P188</f>
        <v>Kalkman</v>
      </c>
      <c r="C712" s="121" t="str">
        <f>'Sortierung Rangliste'!Q188</f>
        <v>Iris</v>
      </c>
      <c r="D712" s="151"/>
      <c r="E712" s="151"/>
      <c r="F712" s="153"/>
    </row>
    <row r="713" spans="1:6" ht="14.1" customHeight="1" x14ac:dyDescent="0.25">
      <c r="A713" s="152"/>
      <c r="B713" s="121" t="str">
        <f>'Sortierung Rangliste'!R188</f>
        <v>Kalkman</v>
      </c>
      <c r="C713" s="121" t="str">
        <f>'Sortierung Rangliste'!S188</f>
        <v>Jarden</v>
      </c>
      <c r="D713" s="152"/>
      <c r="E713" s="152"/>
      <c r="F713" s="152"/>
    </row>
    <row r="714" spans="1:6" ht="14.1" customHeight="1" x14ac:dyDescent="0.25">
      <c r="A714" s="152"/>
      <c r="B714" s="121" t="str">
        <f>'Sortierung Rangliste'!T188</f>
        <v>Torsello</v>
      </c>
      <c r="C714" s="121" t="str">
        <f>'Sortierung Rangliste'!U188</f>
        <v>Marco</v>
      </c>
      <c r="D714" s="152"/>
      <c r="E714" s="152"/>
      <c r="F714" s="152"/>
    </row>
    <row r="715" spans="1:6" ht="9.9499999999999993" customHeight="1" x14ac:dyDescent="0.25">
      <c r="B715" s="122"/>
      <c r="C715" s="122"/>
    </row>
    <row r="716" spans="1:6" ht="18" customHeight="1" x14ac:dyDescent="0.25">
      <c r="A716" s="151">
        <f>IF(B716="","",3)</f>
        <v>3</v>
      </c>
      <c r="B716" s="151" t="str">
        <f>'Sortierung Rangliste'!C189</f>
        <v>Flying Pins</v>
      </c>
      <c r="C716" s="151"/>
      <c r="D716" s="151">
        <f>'Sortierung Rangliste'!E189</f>
        <v>7608</v>
      </c>
      <c r="E716" s="151">
        <f>'Sortierung Rangliste'!H189</f>
        <v>36</v>
      </c>
      <c r="F716" s="153">
        <f>'Sortierung Rangliste'!K189</f>
        <v>211.33333333333334</v>
      </c>
    </row>
    <row r="717" spans="1:6" ht="14.1" customHeight="1" x14ac:dyDescent="0.25">
      <c r="A717" s="151"/>
      <c r="B717" s="121" t="str">
        <f>'Sortierung Rangliste'!N189</f>
        <v>Tellenbach</v>
      </c>
      <c r="C717" s="121" t="str">
        <f>'Sortierung Rangliste'!O189</f>
        <v>Hansruedi</v>
      </c>
      <c r="D717" s="151"/>
      <c r="E717" s="151"/>
      <c r="F717" s="153"/>
    </row>
    <row r="718" spans="1:6" ht="14.1" customHeight="1" x14ac:dyDescent="0.25">
      <c r="A718" s="151"/>
      <c r="B718" s="121" t="str">
        <f>'Sortierung Rangliste'!P189</f>
        <v>Fehr</v>
      </c>
      <c r="C718" s="121" t="str">
        <f>'Sortierung Rangliste'!Q189</f>
        <v>Markus</v>
      </c>
      <c r="D718" s="151"/>
      <c r="E718" s="151"/>
      <c r="F718" s="153"/>
    </row>
    <row r="719" spans="1:6" ht="14.1" customHeight="1" x14ac:dyDescent="0.25">
      <c r="A719" s="152"/>
      <c r="B719" s="121" t="str">
        <f>'Sortierung Rangliste'!R189</f>
        <v>Schäpper</v>
      </c>
      <c r="C719" s="121" t="str">
        <f>'Sortierung Rangliste'!S189</f>
        <v>Benjamin</v>
      </c>
      <c r="D719" s="152"/>
      <c r="E719" s="152"/>
      <c r="F719" s="152"/>
    </row>
    <row r="720" spans="1:6" ht="14.1" customHeight="1" x14ac:dyDescent="0.25">
      <c r="A720" s="152"/>
      <c r="B720" s="121" t="str">
        <f>'Sortierung Rangliste'!T189</f>
        <v>Hodzic</v>
      </c>
      <c r="C720" s="121" t="str">
        <f>'Sortierung Rangliste'!U189</f>
        <v>Levin</v>
      </c>
      <c r="D720" s="152"/>
      <c r="E720" s="152"/>
      <c r="F720" s="152"/>
    </row>
    <row r="721" spans="1:6" ht="9.9499999999999993" customHeight="1" x14ac:dyDescent="0.25">
      <c r="B721" s="122"/>
      <c r="C721" s="122"/>
    </row>
    <row r="722" spans="1:6" ht="18" customHeight="1" x14ac:dyDescent="0.25">
      <c r="A722" s="151">
        <f>IF(B722="","",4)</f>
        <v>4</v>
      </c>
      <c r="B722" s="151" t="str">
        <f>'Sortierung Rangliste'!C190</f>
        <v>Tornados 1</v>
      </c>
      <c r="C722" s="151"/>
      <c r="D722" s="151">
        <f>'Sortierung Rangliste'!E190</f>
        <v>7435</v>
      </c>
      <c r="E722" s="151">
        <f>'Sortierung Rangliste'!H190</f>
        <v>36</v>
      </c>
      <c r="F722" s="153">
        <f>'Sortierung Rangliste'!K190</f>
        <v>206.52777777777777</v>
      </c>
    </row>
    <row r="723" spans="1:6" ht="14.1" customHeight="1" x14ac:dyDescent="0.25">
      <c r="A723" s="151"/>
      <c r="B723" s="121" t="str">
        <f>'Sortierung Rangliste'!N190</f>
        <v>Unternährer</v>
      </c>
      <c r="C723" s="121" t="str">
        <f>'Sortierung Rangliste'!O190</f>
        <v>Peter</v>
      </c>
      <c r="D723" s="151"/>
      <c r="E723" s="151"/>
      <c r="F723" s="153"/>
    </row>
    <row r="724" spans="1:6" ht="14.1" customHeight="1" x14ac:dyDescent="0.25">
      <c r="A724" s="151"/>
      <c r="B724" s="121" t="str">
        <f>'Sortierung Rangliste'!P190</f>
        <v>Seiler</v>
      </c>
      <c r="C724" s="121" t="str">
        <f>'Sortierung Rangliste'!Q190</f>
        <v>Franz</v>
      </c>
      <c r="D724" s="151"/>
      <c r="E724" s="151"/>
      <c r="F724" s="153"/>
    </row>
    <row r="725" spans="1:6" ht="14.1" customHeight="1" x14ac:dyDescent="0.25">
      <c r="A725" s="152"/>
      <c r="B725" s="121" t="str">
        <f>'Sortierung Rangliste'!R190</f>
        <v>Hutter</v>
      </c>
      <c r="C725" s="121" t="str">
        <f>'Sortierung Rangliste'!S190</f>
        <v>Marcel</v>
      </c>
      <c r="D725" s="152"/>
      <c r="E725" s="152"/>
      <c r="F725" s="152"/>
    </row>
    <row r="726" spans="1:6" ht="14.1" customHeight="1" x14ac:dyDescent="0.25">
      <c r="A726" s="152"/>
      <c r="B726" s="121" t="str">
        <f>'Sortierung Rangliste'!T190</f>
        <v/>
      </c>
      <c r="C726" s="121" t="str">
        <f>'Sortierung Rangliste'!U190</f>
        <v/>
      </c>
      <c r="D726" s="152"/>
      <c r="E726" s="152"/>
      <c r="F726" s="152"/>
    </row>
    <row r="727" spans="1:6" ht="9.9499999999999993" customHeight="1" x14ac:dyDescent="0.25">
      <c r="B727" s="122"/>
      <c r="C727" s="122"/>
    </row>
    <row r="728" spans="1:6" ht="18" customHeight="1" x14ac:dyDescent="0.25">
      <c r="A728" s="151">
        <f>IF(B728="","",5)</f>
        <v>5</v>
      </c>
      <c r="B728" s="151" t="str">
        <f>'Sortierung Rangliste'!C191</f>
        <v>Tornados 2</v>
      </c>
      <c r="C728" s="151"/>
      <c r="D728" s="151">
        <f>'Sortierung Rangliste'!E191</f>
        <v>7208</v>
      </c>
      <c r="E728" s="151">
        <f>'Sortierung Rangliste'!H191</f>
        <v>36</v>
      </c>
      <c r="F728" s="153">
        <f>'Sortierung Rangliste'!K191</f>
        <v>200.22222222222223</v>
      </c>
    </row>
    <row r="729" spans="1:6" ht="14.1" customHeight="1" x14ac:dyDescent="0.25">
      <c r="A729" s="151"/>
      <c r="B729" s="121" t="str">
        <f>'Sortierung Rangliste'!N191</f>
        <v>Schönenberger</v>
      </c>
      <c r="C729" s="121" t="str">
        <f>'Sortierung Rangliste'!O191</f>
        <v>Myrta</v>
      </c>
      <c r="D729" s="151"/>
      <c r="E729" s="151"/>
      <c r="F729" s="153"/>
    </row>
    <row r="730" spans="1:6" ht="14.1" customHeight="1" x14ac:dyDescent="0.25">
      <c r="A730" s="151"/>
      <c r="B730" s="121" t="str">
        <f>'Sortierung Rangliste'!P191</f>
        <v>Zeberli</v>
      </c>
      <c r="C730" s="121" t="str">
        <f>'Sortierung Rangliste'!Q191</f>
        <v>Jacqueline</v>
      </c>
      <c r="D730" s="151"/>
      <c r="E730" s="151"/>
      <c r="F730" s="153"/>
    </row>
    <row r="731" spans="1:6" ht="14.1" customHeight="1" x14ac:dyDescent="0.25">
      <c r="A731" s="152"/>
      <c r="B731" s="121" t="str">
        <f>'Sortierung Rangliste'!R191</f>
        <v>Kalt</v>
      </c>
      <c r="C731" s="121" t="str">
        <f>'Sortierung Rangliste'!S191</f>
        <v>Angela</v>
      </c>
      <c r="D731" s="152"/>
      <c r="E731" s="152"/>
      <c r="F731" s="152"/>
    </row>
    <row r="732" spans="1:6" ht="14.1" customHeight="1" x14ac:dyDescent="0.25">
      <c r="A732" s="152"/>
      <c r="B732" s="121" t="str">
        <f>'Sortierung Rangliste'!T191</f>
        <v>Bächler</v>
      </c>
      <c r="C732" s="121" t="str">
        <f>'Sortierung Rangliste'!U191</f>
        <v>Sandro</v>
      </c>
      <c r="D732" s="152"/>
      <c r="E732" s="152"/>
      <c r="F732" s="152"/>
    </row>
    <row r="733" spans="1:6" ht="9.9499999999999993" customHeight="1" x14ac:dyDescent="0.25">
      <c r="B733" s="122"/>
      <c r="C733" s="122"/>
    </row>
    <row r="734" spans="1:6" ht="18" customHeight="1" x14ac:dyDescent="0.25">
      <c r="A734" s="151" t="str">
        <f>IF(B734="","",6)</f>
        <v/>
      </c>
      <c r="B734" s="151" t="str">
        <f>'Sortierung Rangliste'!C192</f>
        <v/>
      </c>
      <c r="C734" s="151"/>
      <c r="D734" s="151" t="str">
        <f>'Sortierung Rangliste'!E192</f>
        <v/>
      </c>
      <c r="E734" s="151" t="str">
        <f>'Sortierung Rangliste'!H192</f>
        <v/>
      </c>
      <c r="F734" s="153" t="str">
        <f>'Sortierung Rangliste'!K192</f>
        <v/>
      </c>
    </row>
    <row r="735" spans="1:6" ht="14.1" customHeight="1" x14ac:dyDescent="0.25">
      <c r="A735" s="151"/>
      <c r="B735" s="121" t="str">
        <f>'Sortierung Rangliste'!N192</f>
        <v/>
      </c>
      <c r="C735" s="121" t="str">
        <f>'Sortierung Rangliste'!O192</f>
        <v/>
      </c>
      <c r="D735" s="151"/>
      <c r="E735" s="151"/>
      <c r="F735" s="153"/>
    </row>
    <row r="736" spans="1:6" ht="14.1" customHeight="1" x14ac:dyDescent="0.25">
      <c r="A736" s="151"/>
      <c r="B736" s="121" t="str">
        <f>'Sortierung Rangliste'!P192</f>
        <v/>
      </c>
      <c r="C736" s="121" t="str">
        <f>'Sortierung Rangliste'!Q192</f>
        <v/>
      </c>
      <c r="D736" s="151"/>
      <c r="E736" s="151"/>
      <c r="F736" s="153"/>
    </row>
    <row r="737" spans="1:6" ht="14.1" customHeight="1" x14ac:dyDescent="0.25">
      <c r="A737" s="152"/>
      <c r="B737" s="121" t="str">
        <f>'Sortierung Rangliste'!R192</f>
        <v/>
      </c>
      <c r="C737" s="121" t="str">
        <f>'Sortierung Rangliste'!S192</f>
        <v/>
      </c>
      <c r="D737" s="152"/>
      <c r="E737" s="152"/>
      <c r="F737" s="152"/>
    </row>
    <row r="738" spans="1:6" ht="14.1" customHeight="1" x14ac:dyDescent="0.25">
      <c r="A738" s="152"/>
      <c r="B738" s="121" t="str">
        <f>'Sortierung Rangliste'!T192</f>
        <v/>
      </c>
      <c r="C738" s="121" t="str">
        <f>'Sortierung Rangliste'!U192</f>
        <v/>
      </c>
      <c r="D738" s="152"/>
      <c r="E738" s="152"/>
      <c r="F738" s="152"/>
    </row>
    <row r="739" spans="1:6" ht="9.9499999999999993" customHeight="1" x14ac:dyDescent="0.25">
      <c r="B739" s="122"/>
      <c r="C739" s="122"/>
    </row>
    <row r="740" spans="1:6" ht="18" customHeight="1" x14ac:dyDescent="0.25">
      <c r="A740" s="151" t="str">
        <f>IF(B740="","",7)</f>
        <v/>
      </c>
      <c r="B740" s="151" t="str">
        <f>'Sortierung Rangliste'!C193</f>
        <v/>
      </c>
      <c r="C740" s="151"/>
      <c r="D740" s="151" t="str">
        <f>'Sortierung Rangliste'!E193</f>
        <v/>
      </c>
      <c r="E740" s="151" t="str">
        <f>'Sortierung Rangliste'!H193</f>
        <v/>
      </c>
      <c r="F740" s="153" t="str">
        <f>'Sortierung Rangliste'!K193</f>
        <v/>
      </c>
    </row>
    <row r="741" spans="1:6" ht="14.1" customHeight="1" x14ac:dyDescent="0.25">
      <c r="A741" s="151"/>
      <c r="B741" s="121" t="str">
        <f>'Sortierung Rangliste'!N193</f>
        <v/>
      </c>
      <c r="C741" s="121" t="str">
        <f>'Sortierung Rangliste'!O193</f>
        <v/>
      </c>
      <c r="D741" s="151"/>
      <c r="E741" s="151"/>
      <c r="F741" s="153"/>
    </row>
    <row r="742" spans="1:6" ht="14.1" customHeight="1" x14ac:dyDescent="0.25">
      <c r="A742" s="151"/>
      <c r="B742" s="121" t="str">
        <f>'Sortierung Rangliste'!P193</f>
        <v/>
      </c>
      <c r="C742" s="121" t="str">
        <f>'Sortierung Rangliste'!Q193</f>
        <v/>
      </c>
      <c r="D742" s="151"/>
      <c r="E742" s="151"/>
      <c r="F742" s="153"/>
    </row>
    <row r="743" spans="1:6" ht="14.1" customHeight="1" x14ac:dyDescent="0.25">
      <c r="A743" s="152"/>
      <c r="B743" s="121" t="str">
        <f>'Sortierung Rangliste'!R193</f>
        <v/>
      </c>
      <c r="C743" s="121" t="str">
        <f>'Sortierung Rangliste'!S193</f>
        <v/>
      </c>
      <c r="D743" s="152"/>
      <c r="E743" s="152"/>
      <c r="F743" s="152"/>
    </row>
    <row r="744" spans="1:6" ht="14.1" customHeight="1" x14ac:dyDescent="0.25">
      <c r="A744" s="152"/>
      <c r="B744" s="121" t="str">
        <f>'Sortierung Rangliste'!T193</f>
        <v/>
      </c>
      <c r="C744" s="121" t="str">
        <f>'Sortierung Rangliste'!U193</f>
        <v/>
      </c>
      <c r="D744" s="152"/>
      <c r="E744" s="152"/>
      <c r="F744" s="152"/>
    </row>
    <row r="745" spans="1:6" ht="9.9499999999999993" customHeight="1" x14ac:dyDescent="0.25">
      <c r="B745" s="122"/>
      <c r="C745" s="122"/>
    </row>
    <row r="746" spans="1:6" ht="18" customHeight="1" x14ac:dyDescent="0.25">
      <c r="A746" s="151" t="str">
        <f>IF(B746="","",8)</f>
        <v/>
      </c>
      <c r="B746" s="151" t="str">
        <f>'Sortierung Rangliste'!C194</f>
        <v/>
      </c>
      <c r="C746" s="151"/>
      <c r="D746" s="151" t="str">
        <f>'Sortierung Rangliste'!E194</f>
        <v/>
      </c>
      <c r="E746" s="151" t="str">
        <f>'Sortierung Rangliste'!H194</f>
        <v/>
      </c>
      <c r="F746" s="153" t="str">
        <f>'Sortierung Rangliste'!K194</f>
        <v/>
      </c>
    </row>
    <row r="747" spans="1:6" ht="14.1" customHeight="1" x14ac:dyDescent="0.25">
      <c r="A747" s="151"/>
      <c r="B747" s="121" t="str">
        <f>'Sortierung Rangliste'!N194</f>
        <v/>
      </c>
      <c r="C747" s="121" t="str">
        <f>'Sortierung Rangliste'!O194</f>
        <v/>
      </c>
      <c r="D747" s="151"/>
      <c r="E747" s="151"/>
      <c r="F747" s="153"/>
    </row>
    <row r="748" spans="1:6" ht="14.1" customHeight="1" x14ac:dyDescent="0.25">
      <c r="A748" s="151"/>
      <c r="B748" s="121" t="str">
        <f>'Sortierung Rangliste'!P194</f>
        <v/>
      </c>
      <c r="C748" s="121" t="str">
        <f>'Sortierung Rangliste'!Q194</f>
        <v/>
      </c>
      <c r="D748" s="151"/>
      <c r="E748" s="151"/>
      <c r="F748" s="153"/>
    </row>
    <row r="749" spans="1:6" ht="14.1" customHeight="1" x14ac:dyDescent="0.25">
      <c r="A749" s="152"/>
      <c r="B749" s="121" t="str">
        <f>'Sortierung Rangliste'!R194</f>
        <v/>
      </c>
      <c r="C749" s="121" t="str">
        <f>'Sortierung Rangliste'!S194</f>
        <v/>
      </c>
      <c r="D749" s="152"/>
      <c r="E749" s="152"/>
      <c r="F749" s="152"/>
    </row>
    <row r="750" spans="1:6" ht="14.1" customHeight="1" x14ac:dyDescent="0.25">
      <c r="A750" s="152"/>
      <c r="B750" s="121" t="str">
        <f>'Sortierung Rangliste'!T194</f>
        <v/>
      </c>
      <c r="C750" s="121" t="str">
        <f>'Sortierung Rangliste'!U194</f>
        <v/>
      </c>
      <c r="D750" s="152"/>
      <c r="E750" s="152"/>
      <c r="F750" s="152"/>
    </row>
  </sheetData>
  <mergeCells count="630">
    <mergeCell ref="A746:A750"/>
    <mergeCell ref="B746:C746"/>
    <mergeCell ref="D746:D750"/>
    <mergeCell ref="E746:E750"/>
    <mergeCell ref="F746:F750"/>
    <mergeCell ref="A740:A744"/>
    <mergeCell ref="B740:C740"/>
    <mergeCell ref="D740:D744"/>
    <mergeCell ref="E740:E744"/>
    <mergeCell ref="F740:F744"/>
    <mergeCell ref="A734:A738"/>
    <mergeCell ref="B734:C734"/>
    <mergeCell ref="D734:D738"/>
    <mergeCell ref="E734:E738"/>
    <mergeCell ref="F734:F738"/>
    <mergeCell ref="A728:A732"/>
    <mergeCell ref="B728:C728"/>
    <mergeCell ref="D728:D732"/>
    <mergeCell ref="E728:E732"/>
    <mergeCell ref="F728:F732"/>
    <mergeCell ref="A722:A726"/>
    <mergeCell ref="B722:C722"/>
    <mergeCell ref="D722:D726"/>
    <mergeCell ref="E722:E726"/>
    <mergeCell ref="F722:F726"/>
    <mergeCell ref="A716:A720"/>
    <mergeCell ref="B716:C716"/>
    <mergeCell ref="D716:D720"/>
    <mergeCell ref="E716:E720"/>
    <mergeCell ref="F716:F720"/>
    <mergeCell ref="A710:A714"/>
    <mergeCell ref="B710:C710"/>
    <mergeCell ref="D710:D714"/>
    <mergeCell ref="E710:E714"/>
    <mergeCell ref="F710:F714"/>
    <mergeCell ref="A701:F701"/>
    <mergeCell ref="B703:C703"/>
    <mergeCell ref="A704:A708"/>
    <mergeCell ref="B704:C704"/>
    <mergeCell ref="D704:D708"/>
    <mergeCell ref="E704:E708"/>
    <mergeCell ref="F704:F708"/>
    <mergeCell ref="A696:A700"/>
    <mergeCell ref="B696:C696"/>
    <mergeCell ref="D696:D700"/>
    <mergeCell ref="E696:E700"/>
    <mergeCell ref="F696:F700"/>
    <mergeCell ref="A690:A694"/>
    <mergeCell ref="B690:C690"/>
    <mergeCell ref="D690:D694"/>
    <mergeCell ref="E690:E694"/>
    <mergeCell ref="F690:F694"/>
    <mergeCell ref="A684:A688"/>
    <mergeCell ref="B684:C684"/>
    <mergeCell ref="D684:D688"/>
    <mergeCell ref="E684:E688"/>
    <mergeCell ref="F684:F688"/>
    <mergeCell ref="A678:A682"/>
    <mergeCell ref="B678:C678"/>
    <mergeCell ref="D678:D682"/>
    <mergeCell ref="E678:E682"/>
    <mergeCell ref="F678:F682"/>
    <mergeCell ref="A672:A676"/>
    <mergeCell ref="B672:C672"/>
    <mergeCell ref="D672:D676"/>
    <mergeCell ref="E672:E676"/>
    <mergeCell ref="F672:F676"/>
    <mergeCell ref="B666:C666"/>
    <mergeCell ref="A666:A670"/>
    <mergeCell ref="D666:D670"/>
    <mergeCell ref="E666:E670"/>
    <mergeCell ref="F666:F670"/>
    <mergeCell ref="A660:A664"/>
    <mergeCell ref="B660:C660"/>
    <mergeCell ref="D660:D664"/>
    <mergeCell ref="E660:E664"/>
    <mergeCell ref="F660:F664"/>
    <mergeCell ref="A651:F651"/>
    <mergeCell ref="B653:C653"/>
    <mergeCell ref="A654:A658"/>
    <mergeCell ref="B654:C654"/>
    <mergeCell ref="D654:D658"/>
    <mergeCell ref="E654:E658"/>
    <mergeCell ref="F654:F658"/>
    <mergeCell ref="A646:A650"/>
    <mergeCell ref="B646:C646"/>
    <mergeCell ref="D646:D650"/>
    <mergeCell ref="E646:E650"/>
    <mergeCell ref="F646:F650"/>
    <mergeCell ref="A640:A644"/>
    <mergeCell ref="B640:C640"/>
    <mergeCell ref="D640:D644"/>
    <mergeCell ref="E640:E644"/>
    <mergeCell ref="F640:F644"/>
    <mergeCell ref="A634:A638"/>
    <mergeCell ref="B634:C634"/>
    <mergeCell ref="D634:D638"/>
    <mergeCell ref="E634:E638"/>
    <mergeCell ref="F634:F638"/>
    <mergeCell ref="A628:A632"/>
    <mergeCell ref="B628:C628"/>
    <mergeCell ref="D628:D632"/>
    <mergeCell ref="E628:E632"/>
    <mergeCell ref="F628:F632"/>
    <mergeCell ref="A622:A626"/>
    <mergeCell ref="B622:C622"/>
    <mergeCell ref="D622:D626"/>
    <mergeCell ref="E622:E626"/>
    <mergeCell ref="F622:F626"/>
    <mergeCell ref="A616:A620"/>
    <mergeCell ref="B616:C616"/>
    <mergeCell ref="D616:D620"/>
    <mergeCell ref="E616:E620"/>
    <mergeCell ref="F616:F620"/>
    <mergeCell ref="A610:A614"/>
    <mergeCell ref="B610:C610"/>
    <mergeCell ref="D610:D614"/>
    <mergeCell ref="E610:E614"/>
    <mergeCell ref="F610:F614"/>
    <mergeCell ref="A601:F601"/>
    <mergeCell ref="B603:C603"/>
    <mergeCell ref="A604:A608"/>
    <mergeCell ref="B604:C604"/>
    <mergeCell ref="D604:D608"/>
    <mergeCell ref="E604:E608"/>
    <mergeCell ref="F604:F608"/>
    <mergeCell ref="A596:A600"/>
    <mergeCell ref="B596:C596"/>
    <mergeCell ref="D596:D600"/>
    <mergeCell ref="E596:E600"/>
    <mergeCell ref="F596:F600"/>
    <mergeCell ref="A590:A594"/>
    <mergeCell ref="B590:C590"/>
    <mergeCell ref="D590:D594"/>
    <mergeCell ref="E590:E594"/>
    <mergeCell ref="F590:F594"/>
    <mergeCell ref="A584:A588"/>
    <mergeCell ref="B584:C584"/>
    <mergeCell ref="D584:D588"/>
    <mergeCell ref="E584:E588"/>
    <mergeCell ref="F584:F588"/>
    <mergeCell ref="A578:A582"/>
    <mergeCell ref="B578:C578"/>
    <mergeCell ref="D578:D582"/>
    <mergeCell ref="E578:E582"/>
    <mergeCell ref="F578:F582"/>
    <mergeCell ref="A572:A576"/>
    <mergeCell ref="B572:C572"/>
    <mergeCell ref="D572:D576"/>
    <mergeCell ref="E572:E576"/>
    <mergeCell ref="F572:F576"/>
    <mergeCell ref="A566:A570"/>
    <mergeCell ref="B566:C566"/>
    <mergeCell ref="D566:D570"/>
    <mergeCell ref="E566:E570"/>
    <mergeCell ref="F566:F570"/>
    <mergeCell ref="A560:A564"/>
    <mergeCell ref="B560:C560"/>
    <mergeCell ref="D560:D564"/>
    <mergeCell ref="E560:E564"/>
    <mergeCell ref="F560:F564"/>
    <mergeCell ref="A551:F551"/>
    <mergeCell ref="B553:C553"/>
    <mergeCell ref="A554:A558"/>
    <mergeCell ref="B554:C554"/>
    <mergeCell ref="D554:D558"/>
    <mergeCell ref="E554:E558"/>
    <mergeCell ref="F554:F558"/>
    <mergeCell ref="A546:A550"/>
    <mergeCell ref="B546:C546"/>
    <mergeCell ref="D546:D550"/>
    <mergeCell ref="E546:E550"/>
    <mergeCell ref="F546:F550"/>
    <mergeCell ref="A540:A544"/>
    <mergeCell ref="B540:C540"/>
    <mergeCell ref="D540:D544"/>
    <mergeCell ref="E540:E544"/>
    <mergeCell ref="F540:F544"/>
    <mergeCell ref="A534:A538"/>
    <mergeCell ref="B534:C534"/>
    <mergeCell ref="D534:D538"/>
    <mergeCell ref="E534:E538"/>
    <mergeCell ref="F534:F538"/>
    <mergeCell ref="A528:A532"/>
    <mergeCell ref="B528:C528"/>
    <mergeCell ref="D528:D532"/>
    <mergeCell ref="E528:E532"/>
    <mergeCell ref="F528:F532"/>
    <mergeCell ref="A522:A526"/>
    <mergeCell ref="B522:C522"/>
    <mergeCell ref="D522:D526"/>
    <mergeCell ref="E522:E526"/>
    <mergeCell ref="F522:F526"/>
    <mergeCell ref="A516:A520"/>
    <mergeCell ref="B516:C516"/>
    <mergeCell ref="D516:D520"/>
    <mergeCell ref="E516:E520"/>
    <mergeCell ref="F516:F520"/>
    <mergeCell ref="A510:A514"/>
    <mergeCell ref="B510:C510"/>
    <mergeCell ref="D510:D514"/>
    <mergeCell ref="E510:E514"/>
    <mergeCell ref="F510:F514"/>
    <mergeCell ref="A501:F501"/>
    <mergeCell ref="B503:C503"/>
    <mergeCell ref="A504:A508"/>
    <mergeCell ref="B504:C504"/>
    <mergeCell ref="D504:D508"/>
    <mergeCell ref="E504:E508"/>
    <mergeCell ref="F504:F508"/>
    <mergeCell ref="A496:A500"/>
    <mergeCell ref="B496:C496"/>
    <mergeCell ref="D496:D500"/>
    <mergeCell ref="E496:E500"/>
    <mergeCell ref="F496:F500"/>
    <mergeCell ref="A490:A494"/>
    <mergeCell ref="B490:C490"/>
    <mergeCell ref="D490:D494"/>
    <mergeCell ref="E490:E494"/>
    <mergeCell ref="F490:F494"/>
    <mergeCell ref="A484:A488"/>
    <mergeCell ref="B484:C484"/>
    <mergeCell ref="D484:D488"/>
    <mergeCell ref="E484:E488"/>
    <mergeCell ref="F484:F488"/>
    <mergeCell ref="A478:A482"/>
    <mergeCell ref="B478:C478"/>
    <mergeCell ref="D478:D482"/>
    <mergeCell ref="E478:E482"/>
    <mergeCell ref="F478:F482"/>
    <mergeCell ref="A472:A476"/>
    <mergeCell ref="B472:C472"/>
    <mergeCell ref="D472:D476"/>
    <mergeCell ref="E472:E476"/>
    <mergeCell ref="F472:F476"/>
    <mergeCell ref="A466:A470"/>
    <mergeCell ref="B466:C466"/>
    <mergeCell ref="D466:D470"/>
    <mergeCell ref="E466:E470"/>
    <mergeCell ref="F466:F470"/>
    <mergeCell ref="A460:A464"/>
    <mergeCell ref="B460:C460"/>
    <mergeCell ref="D460:D464"/>
    <mergeCell ref="E460:E464"/>
    <mergeCell ref="F460:F464"/>
    <mergeCell ref="A451:F451"/>
    <mergeCell ref="B453:C453"/>
    <mergeCell ref="A454:A458"/>
    <mergeCell ref="B454:C454"/>
    <mergeCell ref="D454:D458"/>
    <mergeCell ref="E454:E458"/>
    <mergeCell ref="F454:F458"/>
    <mergeCell ref="A446:A450"/>
    <mergeCell ref="B446:C446"/>
    <mergeCell ref="D446:D450"/>
    <mergeCell ref="E446:E450"/>
    <mergeCell ref="F446:F450"/>
    <mergeCell ref="A440:A444"/>
    <mergeCell ref="B440:C440"/>
    <mergeCell ref="D440:D444"/>
    <mergeCell ref="E440:E444"/>
    <mergeCell ref="F440:F444"/>
    <mergeCell ref="A434:A438"/>
    <mergeCell ref="B434:C434"/>
    <mergeCell ref="D434:D438"/>
    <mergeCell ref="E434:E438"/>
    <mergeCell ref="F434:F438"/>
    <mergeCell ref="A428:A432"/>
    <mergeCell ref="B428:C428"/>
    <mergeCell ref="D428:D432"/>
    <mergeCell ref="E428:E432"/>
    <mergeCell ref="F428:F432"/>
    <mergeCell ref="A422:A426"/>
    <mergeCell ref="B422:C422"/>
    <mergeCell ref="D422:D426"/>
    <mergeCell ref="E422:E426"/>
    <mergeCell ref="F422:F426"/>
    <mergeCell ref="A416:A420"/>
    <mergeCell ref="B416:C416"/>
    <mergeCell ref="D416:D420"/>
    <mergeCell ref="E416:E420"/>
    <mergeCell ref="F416:F420"/>
    <mergeCell ref="A410:A414"/>
    <mergeCell ref="B410:C410"/>
    <mergeCell ref="D410:D414"/>
    <mergeCell ref="E410:E414"/>
    <mergeCell ref="F410:F414"/>
    <mergeCell ref="A401:F401"/>
    <mergeCell ref="B403:C403"/>
    <mergeCell ref="A404:A408"/>
    <mergeCell ref="B404:C404"/>
    <mergeCell ref="D404:D408"/>
    <mergeCell ref="E404:E408"/>
    <mergeCell ref="F404:F408"/>
    <mergeCell ref="A396:A400"/>
    <mergeCell ref="B396:C396"/>
    <mergeCell ref="D396:D400"/>
    <mergeCell ref="E396:E400"/>
    <mergeCell ref="F396:F400"/>
    <mergeCell ref="A390:A394"/>
    <mergeCell ref="B390:C390"/>
    <mergeCell ref="D390:D394"/>
    <mergeCell ref="E390:E394"/>
    <mergeCell ref="F390:F394"/>
    <mergeCell ref="A384:A388"/>
    <mergeCell ref="B384:C384"/>
    <mergeCell ref="D384:D388"/>
    <mergeCell ref="E384:E388"/>
    <mergeCell ref="F384:F388"/>
    <mergeCell ref="A378:A382"/>
    <mergeCell ref="B378:C378"/>
    <mergeCell ref="D378:D382"/>
    <mergeCell ref="E378:E382"/>
    <mergeCell ref="F378:F382"/>
    <mergeCell ref="A372:A376"/>
    <mergeCell ref="B372:C372"/>
    <mergeCell ref="D372:D376"/>
    <mergeCell ref="E372:E376"/>
    <mergeCell ref="F372:F376"/>
    <mergeCell ref="A366:A370"/>
    <mergeCell ref="B366:C366"/>
    <mergeCell ref="D366:D370"/>
    <mergeCell ref="E366:E370"/>
    <mergeCell ref="F366:F370"/>
    <mergeCell ref="A360:A364"/>
    <mergeCell ref="B360:C360"/>
    <mergeCell ref="D360:D364"/>
    <mergeCell ref="E360:E364"/>
    <mergeCell ref="F360:F364"/>
    <mergeCell ref="A351:F351"/>
    <mergeCell ref="B353:C353"/>
    <mergeCell ref="A354:A358"/>
    <mergeCell ref="B354:C354"/>
    <mergeCell ref="D354:D358"/>
    <mergeCell ref="E354:E358"/>
    <mergeCell ref="F354:F358"/>
    <mergeCell ref="A346:A350"/>
    <mergeCell ref="B346:C346"/>
    <mergeCell ref="D346:D350"/>
    <mergeCell ref="E346:E350"/>
    <mergeCell ref="F346:F350"/>
    <mergeCell ref="A340:A344"/>
    <mergeCell ref="B340:C340"/>
    <mergeCell ref="D340:D344"/>
    <mergeCell ref="E340:E344"/>
    <mergeCell ref="F340:F344"/>
    <mergeCell ref="A334:A338"/>
    <mergeCell ref="B334:C334"/>
    <mergeCell ref="D334:D338"/>
    <mergeCell ref="E334:E338"/>
    <mergeCell ref="F334:F338"/>
    <mergeCell ref="A328:A332"/>
    <mergeCell ref="B328:C328"/>
    <mergeCell ref="D328:D332"/>
    <mergeCell ref="E328:E332"/>
    <mergeCell ref="F328:F332"/>
    <mergeCell ref="A322:A326"/>
    <mergeCell ref="B322:C322"/>
    <mergeCell ref="D322:D326"/>
    <mergeCell ref="E322:E326"/>
    <mergeCell ref="F322:F326"/>
    <mergeCell ref="A316:A320"/>
    <mergeCell ref="B316:C316"/>
    <mergeCell ref="D316:D320"/>
    <mergeCell ref="E316:E320"/>
    <mergeCell ref="F316:F320"/>
    <mergeCell ref="A310:A314"/>
    <mergeCell ref="B310:C310"/>
    <mergeCell ref="D310:D314"/>
    <mergeCell ref="E310:E314"/>
    <mergeCell ref="F310:F314"/>
    <mergeCell ref="A301:F301"/>
    <mergeCell ref="B303:C303"/>
    <mergeCell ref="A304:A308"/>
    <mergeCell ref="B304:C304"/>
    <mergeCell ref="D304:D308"/>
    <mergeCell ref="E304:E308"/>
    <mergeCell ref="F304:F308"/>
    <mergeCell ref="A296:A300"/>
    <mergeCell ref="B296:C296"/>
    <mergeCell ref="D296:D300"/>
    <mergeCell ref="E296:E300"/>
    <mergeCell ref="F296:F300"/>
    <mergeCell ref="A290:A294"/>
    <mergeCell ref="B290:C290"/>
    <mergeCell ref="D290:D294"/>
    <mergeCell ref="E290:E294"/>
    <mergeCell ref="F290:F294"/>
    <mergeCell ref="A284:A288"/>
    <mergeCell ref="B284:C284"/>
    <mergeCell ref="D284:D288"/>
    <mergeCell ref="E284:E288"/>
    <mergeCell ref="F284:F288"/>
    <mergeCell ref="A278:A282"/>
    <mergeCell ref="B278:C278"/>
    <mergeCell ref="D278:D282"/>
    <mergeCell ref="E278:E282"/>
    <mergeCell ref="F278:F282"/>
    <mergeCell ref="A272:A276"/>
    <mergeCell ref="B272:C272"/>
    <mergeCell ref="D272:D276"/>
    <mergeCell ref="E272:E276"/>
    <mergeCell ref="F272:F276"/>
    <mergeCell ref="B266:C266"/>
    <mergeCell ref="A266:A270"/>
    <mergeCell ref="D266:D270"/>
    <mergeCell ref="E266:E270"/>
    <mergeCell ref="F266:F270"/>
    <mergeCell ref="A260:A264"/>
    <mergeCell ref="B260:C260"/>
    <mergeCell ref="D260:D264"/>
    <mergeCell ref="E260:E264"/>
    <mergeCell ref="F260:F264"/>
    <mergeCell ref="A251:F251"/>
    <mergeCell ref="B253:C253"/>
    <mergeCell ref="A254:A258"/>
    <mergeCell ref="B254:C254"/>
    <mergeCell ref="D254:D258"/>
    <mergeCell ref="E254:E258"/>
    <mergeCell ref="F254:F258"/>
    <mergeCell ref="A246:A250"/>
    <mergeCell ref="B246:C246"/>
    <mergeCell ref="D246:D250"/>
    <mergeCell ref="E246:E250"/>
    <mergeCell ref="F246:F250"/>
    <mergeCell ref="A240:A244"/>
    <mergeCell ref="B240:C240"/>
    <mergeCell ref="D240:D244"/>
    <mergeCell ref="E240:E244"/>
    <mergeCell ref="F240:F244"/>
    <mergeCell ref="A234:A238"/>
    <mergeCell ref="B234:C234"/>
    <mergeCell ref="D234:D238"/>
    <mergeCell ref="E234:E238"/>
    <mergeCell ref="F234:F238"/>
    <mergeCell ref="A228:A232"/>
    <mergeCell ref="B228:C228"/>
    <mergeCell ref="D228:D232"/>
    <mergeCell ref="E228:E232"/>
    <mergeCell ref="F228:F232"/>
    <mergeCell ref="A222:A226"/>
    <mergeCell ref="B222:C222"/>
    <mergeCell ref="D222:D226"/>
    <mergeCell ref="E222:E226"/>
    <mergeCell ref="F222:F226"/>
    <mergeCell ref="A216:A220"/>
    <mergeCell ref="B216:C216"/>
    <mergeCell ref="D216:D220"/>
    <mergeCell ref="E216:E220"/>
    <mergeCell ref="F216:F220"/>
    <mergeCell ref="A210:A214"/>
    <mergeCell ref="B210:C210"/>
    <mergeCell ref="D210:D214"/>
    <mergeCell ref="E210:E214"/>
    <mergeCell ref="F210:F214"/>
    <mergeCell ref="A201:F201"/>
    <mergeCell ref="B203:C203"/>
    <mergeCell ref="A204:A208"/>
    <mergeCell ref="B204:C204"/>
    <mergeCell ref="D204:D208"/>
    <mergeCell ref="E204:E208"/>
    <mergeCell ref="F204:F208"/>
    <mergeCell ref="A196:A200"/>
    <mergeCell ref="B196:C196"/>
    <mergeCell ref="D196:D200"/>
    <mergeCell ref="E196:E200"/>
    <mergeCell ref="F196:F200"/>
    <mergeCell ref="A190:A194"/>
    <mergeCell ref="B190:C190"/>
    <mergeCell ref="D190:D194"/>
    <mergeCell ref="E190:E194"/>
    <mergeCell ref="F190:F194"/>
    <mergeCell ref="A184:A188"/>
    <mergeCell ref="B184:C184"/>
    <mergeCell ref="D184:D188"/>
    <mergeCell ref="E184:E188"/>
    <mergeCell ref="F184:F188"/>
    <mergeCell ref="A178:A182"/>
    <mergeCell ref="B178:C178"/>
    <mergeCell ref="D178:D182"/>
    <mergeCell ref="E178:E182"/>
    <mergeCell ref="F178:F182"/>
    <mergeCell ref="A172:A176"/>
    <mergeCell ref="B172:C172"/>
    <mergeCell ref="D172:D176"/>
    <mergeCell ref="E172:E176"/>
    <mergeCell ref="F172:F176"/>
    <mergeCell ref="A166:A170"/>
    <mergeCell ref="B166:C166"/>
    <mergeCell ref="D166:D170"/>
    <mergeCell ref="E166:E170"/>
    <mergeCell ref="F166:F170"/>
    <mergeCell ref="A160:A164"/>
    <mergeCell ref="B160:C160"/>
    <mergeCell ref="D160:D164"/>
    <mergeCell ref="E160:E164"/>
    <mergeCell ref="F160:F164"/>
    <mergeCell ref="A151:F151"/>
    <mergeCell ref="B153:C153"/>
    <mergeCell ref="A154:A158"/>
    <mergeCell ref="B154:C154"/>
    <mergeCell ref="D154:D158"/>
    <mergeCell ref="E154:E158"/>
    <mergeCell ref="F154:F158"/>
    <mergeCell ref="A146:A150"/>
    <mergeCell ref="B146:C146"/>
    <mergeCell ref="D146:D150"/>
    <mergeCell ref="E146:E150"/>
    <mergeCell ref="F146:F150"/>
    <mergeCell ref="A140:A144"/>
    <mergeCell ref="B140:C140"/>
    <mergeCell ref="D140:D144"/>
    <mergeCell ref="E140:E144"/>
    <mergeCell ref="F140:F144"/>
    <mergeCell ref="A134:A138"/>
    <mergeCell ref="B134:C134"/>
    <mergeCell ref="D134:D138"/>
    <mergeCell ref="E134:E138"/>
    <mergeCell ref="F134:F138"/>
    <mergeCell ref="A128:A132"/>
    <mergeCell ref="B128:C128"/>
    <mergeCell ref="D128:D132"/>
    <mergeCell ref="E128:E132"/>
    <mergeCell ref="F128:F132"/>
    <mergeCell ref="A122:A126"/>
    <mergeCell ref="B122:C122"/>
    <mergeCell ref="D122:D126"/>
    <mergeCell ref="E122:E126"/>
    <mergeCell ref="F122:F126"/>
    <mergeCell ref="A116:A120"/>
    <mergeCell ref="B116:C116"/>
    <mergeCell ref="D116:D120"/>
    <mergeCell ref="E116:E120"/>
    <mergeCell ref="F116:F120"/>
    <mergeCell ref="A110:A114"/>
    <mergeCell ref="B110:C110"/>
    <mergeCell ref="D110:D114"/>
    <mergeCell ref="E110:E114"/>
    <mergeCell ref="F110:F114"/>
    <mergeCell ref="A101:F101"/>
    <mergeCell ref="B103:C103"/>
    <mergeCell ref="A104:A108"/>
    <mergeCell ref="B104:C104"/>
    <mergeCell ref="D104:D108"/>
    <mergeCell ref="E104:E108"/>
    <mergeCell ref="F104:F108"/>
    <mergeCell ref="A96:A100"/>
    <mergeCell ref="B96:C96"/>
    <mergeCell ref="D96:D100"/>
    <mergeCell ref="E96:E100"/>
    <mergeCell ref="F96:F100"/>
    <mergeCell ref="A90:A94"/>
    <mergeCell ref="B90:C90"/>
    <mergeCell ref="D90:D94"/>
    <mergeCell ref="E90:E94"/>
    <mergeCell ref="F90:F94"/>
    <mergeCell ref="A84:A88"/>
    <mergeCell ref="B84:C84"/>
    <mergeCell ref="D84:D88"/>
    <mergeCell ref="E84:E88"/>
    <mergeCell ref="F84:F88"/>
    <mergeCell ref="A78:A82"/>
    <mergeCell ref="B78:C78"/>
    <mergeCell ref="D78:D82"/>
    <mergeCell ref="E78:E82"/>
    <mergeCell ref="F78:F82"/>
    <mergeCell ref="A72:A76"/>
    <mergeCell ref="B72:C72"/>
    <mergeCell ref="D72:D76"/>
    <mergeCell ref="E72:E76"/>
    <mergeCell ref="F72:F76"/>
    <mergeCell ref="A66:A70"/>
    <mergeCell ref="B66:C66"/>
    <mergeCell ref="D66:D70"/>
    <mergeCell ref="E66:E70"/>
    <mergeCell ref="F66:F70"/>
    <mergeCell ref="A60:A64"/>
    <mergeCell ref="B60:C60"/>
    <mergeCell ref="D60:D64"/>
    <mergeCell ref="E60:E64"/>
    <mergeCell ref="F60:F64"/>
    <mergeCell ref="A51:F51"/>
    <mergeCell ref="B53:C53"/>
    <mergeCell ref="A54:A58"/>
    <mergeCell ref="B54:C54"/>
    <mergeCell ref="D54:D58"/>
    <mergeCell ref="E54:E58"/>
    <mergeCell ref="F54:F58"/>
    <mergeCell ref="A46:A50"/>
    <mergeCell ref="B46:C46"/>
    <mergeCell ref="D46:D50"/>
    <mergeCell ref="E46:E50"/>
    <mergeCell ref="F46:F50"/>
    <mergeCell ref="A1:F1"/>
    <mergeCell ref="B3:C3"/>
    <mergeCell ref="B4:C4"/>
    <mergeCell ref="A22:A26"/>
    <mergeCell ref="B22:C22"/>
    <mergeCell ref="D22:D26"/>
    <mergeCell ref="E22:E26"/>
    <mergeCell ref="F22:F26"/>
    <mergeCell ref="A28:A32"/>
    <mergeCell ref="B28:C28"/>
    <mergeCell ref="D28:D32"/>
    <mergeCell ref="E28:E32"/>
    <mergeCell ref="A4:A8"/>
    <mergeCell ref="D4:D8"/>
    <mergeCell ref="E4:E8"/>
    <mergeCell ref="F4:F8"/>
    <mergeCell ref="F28:F32"/>
    <mergeCell ref="A34:A38"/>
    <mergeCell ref="B34:C34"/>
    <mergeCell ref="D34:D38"/>
    <mergeCell ref="E34:E38"/>
    <mergeCell ref="F34:F38"/>
    <mergeCell ref="A40:A44"/>
    <mergeCell ref="B40:C40"/>
    <mergeCell ref="D40:D44"/>
    <mergeCell ref="A10:A14"/>
    <mergeCell ref="B10:C10"/>
    <mergeCell ref="D10:D14"/>
    <mergeCell ref="E10:E14"/>
    <mergeCell ref="F10:F14"/>
    <mergeCell ref="A16:A20"/>
    <mergeCell ref="B16:C16"/>
    <mergeCell ref="D16:D20"/>
    <mergeCell ref="E16:E20"/>
    <mergeCell ref="F16:F20"/>
    <mergeCell ref="E40:E44"/>
    <mergeCell ref="F40:F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7" zoomScale="90" zoomScaleNormal="90" workbookViewId="0">
      <selection activeCell="C35" sqref="C35"/>
    </sheetView>
  </sheetViews>
  <sheetFormatPr baseColWidth="10" defaultRowHeight="15" x14ac:dyDescent="0.25"/>
  <cols>
    <col min="1" max="1" width="20.7109375" style="20" customWidth="1"/>
    <col min="2" max="2" width="11.42578125" style="11"/>
    <col min="3" max="4" width="15.7109375" style="1" customWidth="1"/>
    <col min="5" max="5" width="6.7109375" style="2" customWidth="1"/>
    <col min="6" max="6" width="8.85546875" style="13" customWidth="1"/>
    <col min="7" max="7" width="8.85546875" style="12" customWidth="1"/>
    <col min="8" max="8" width="8.85546875" style="1" customWidth="1"/>
    <col min="9" max="15" width="8.85546875" style="13" customWidth="1"/>
    <col min="16" max="16384" width="11.42578125" style="1"/>
  </cols>
  <sheetData>
    <row r="1" spans="1:7" ht="23.25" x14ac:dyDescent="0.25">
      <c r="A1" s="143" t="s">
        <v>0</v>
      </c>
      <c r="B1" s="144"/>
      <c r="C1" s="144"/>
      <c r="D1" s="144"/>
      <c r="E1" s="58">
        <f>IF(B46&gt;0,8,IF(B40&gt;0,7,IF(B34&gt;0,6,IF(B28&gt;0,5,IF(B22&gt;0,4,IF(B16&gt;0,3,IF(B10&gt;0,2,IF(B4&gt;0,1,))))))))</f>
        <v>5</v>
      </c>
      <c r="G1" s="58"/>
    </row>
    <row r="3" spans="1:7" x14ac:dyDescent="0.25">
      <c r="B3" s="14" t="s">
        <v>2</v>
      </c>
      <c r="C3" s="5" t="s">
        <v>1</v>
      </c>
      <c r="D3" s="5" t="s">
        <v>3</v>
      </c>
      <c r="E3" s="6" t="s">
        <v>4</v>
      </c>
    </row>
    <row r="4" spans="1:7" x14ac:dyDescent="0.25">
      <c r="A4" s="23" t="str">
        <f>IF(B4="","","Team 1")</f>
        <v>Team 1</v>
      </c>
      <c r="B4" s="15" t="s">
        <v>46</v>
      </c>
      <c r="C4" s="3" t="str">
        <f>IF(B4="","",INDEX(Mitgliederdaten!C:C,G4))</f>
        <v>Tellenbach</v>
      </c>
      <c r="D4" s="3" t="str">
        <f>IF(B4="","",INDEX(Mitgliederdaten!D:D,G4))</f>
        <v>Hansruedi</v>
      </c>
      <c r="E4" s="4">
        <f>IF(B4="","",INDEX(Mitgliederdaten!E:E,G4))</f>
        <v>35</v>
      </c>
      <c r="G4" s="12">
        <f>IF(B4="","",MATCH(B4,Mitgliederdaten!B:B,0))</f>
        <v>29</v>
      </c>
    </row>
    <row r="5" spans="1:7" x14ac:dyDescent="0.25">
      <c r="A5" s="60"/>
      <c r="B5" s="15" t="s">
        <v>12</v>
      </c>
      <c r="C5" s="3" t="str">
        <f>IF(B5="","",INDEX(Mitgliederdaten!C:C,G5))</f>
        <v>Fehr</v>
      </c>
      <c r="D5" s="3" t="str">
        <f>IF(B5="","",INDEX(Mitgliederdaten!D:D,G5))</f>
        <v>Markus</v>
      </c>
      <c r="E5" s="4">
        <f>IF(B5="","",INDEX(Mitgliederdaten!E:E,G5))</f>
        <v>48</v>
      </c>
      <c r="G5" s="58">
        <f>IF(B5="","",MATCH(B5,Mitgliederdaten!B:B,0))</f>
        <v>7</v>
      </c>
    </row>
    <row r="6" spans="1:7" s="13" customFormat="1" x14ac:dyDescent="0.25">
      <c r="A6" s="54" t="s">
        <v>175</v>
      </c>
      <c r="B6" s="15" t="s">
        <v>27</v>
      </c>
      <c r="C6" s="3" t="str">
        <f>IF(B6="","",INDEX(Mitgliederdaten!C:C,G6))</f>
        <v>Schäpper</v>
      </c>
      <c r="D6" s="3" t="str">
        <f>IF(B6="","",INDEX(Mitgliederdaten!D:D,G6))</f>
        <v>Benjamin</v>
      </c>
      <c r="E6" s="4" t="str">
        <f>IF(B6="","",INDEX(Mitgliederdaten!E:E,G6))</f>
        <v>kein</v>
      </c>
      <c r="G6" s="58">
        <f>IF(B6="","",MATCH(B6,Mitgliederdaten!B:B,0))</f>
        <v>21</v>
      </c>
    </row>
    <row r="7" spans="1:7" x14ac:dyDescent="0.25">
      <c r="A7" s="24"/>
      <c r="B7" s="15" t="s">
        <v>117</v>
      </c>
      <c r="C7" s="3" t="str">
        <f>IF(B7="","",INDEX(Mitgliederdaten!C:C,G7))</f>
        <v>Hodzic</v>
      </c>
      <c r="D7" s="3" t="str">
        <f>IF(B7="","",INDEX(Mitgliederdaten!D:D,G7))</f>
        <v>Levin</v>
      </c>
      <c r="E7" s="4" t="str">
        <f>IF(B7="","",INDEX(Mitgliederdaten!E:E,G7))</f>
        <v>kein</v>
      </c>
      <c r="G7" s="58">
        <f>IF(B7="","",MATCH(B7,Mitgliederdaten!B:B,0))</f>
        <v>9</v>
      </c>
    </row>
    <row r="9" spans="1:7" x14ac:dyDescent="0.25">
      <c r="B9" s="14" t="s">
        <v>2</v>
      </c>
      <c r="C9" s="5" t="s">
        <v>1</v>
      </c>
      <c r="D9" s="5" t="s">
        <v>3</v>
      </c>
      <c r="E9" s="6" t="s">
        <v>4</v>
      </c>
    </row>
    <row r="10" spans="1:7" x14ac:dyDescent="0.25">
      <c r="A10" s="23" t="str">
        <f>IF(B10="","","Team 2")</f>
        <v>Team 2</v>
      </c>
      <c r="B10" s="15" t="s">
        <v>48</v>
      </c>
      <c r="C10" s="3" t="str">
        <f>IF(B10="","",INDEX(Mitgliederdaten!C:C,G10))</f>
        <v>Unternährer</v>
      </c>
      <c r="D10" s="3" t="str">
        <f>IF(B10="","",INDEX(Mitgliederdaten!D:D,G10))</f>
        <v>Peter</v>
      </c>
      <c r="E10" s="4">
        <f>IF(B10="","",INDEX(Mitgliederdaten!E:E,G10))</f>
        <v>24</v>
      </c>
      <c r="G10" s="12">
        <f>IF(B10="","",MATCH(B10,Mitgliederdaten!B:B,0))</f>
        <v>31</v>
      </c>
    </row>
    <row r="11" spans="1:7" x14ac:dyDescent="0.25">
      <c r="A11" s="60"/>
      <c r="B11" s="15" t="s">
        <v>32</v>
      </c>
      <c r="C11" s="3" t="str">
        <f>IF(B11="","",INDEX(Mitgliederdaten!C:C,G11))</f>
        <v>Seiler</v>
      </c>
      <c r="D11" s="3" t="str">
        <f>IF(B11="","",INDEX(Mitgliederdaten!D:D,G11))</f>
        <v>Franz</v>
      </c>
      <c r="E11" s="4">
        <f>IF(B11="","",INDEX(Mitgliederdaten!E:E,G11))</f>
        <v>20</v>
      </c>
      <c r="G11" s="58">
        <f>IF(B11="","",MATCH(B11,Mitgliederdaten!B:B,0))</f>
        <v>23</v>
      </c>
    </row>
    <row r="12" spans="1:7" s="13" customFormat="1" x14ac:dyDescent="0.25">
      <c r="A12" s="54" t="s">
        <v>176</v>
      </c>
      <c r="B12" s="15" t="s">
        <v>15</v>
      </c>
      <c r="C12" s="3" t="str">
        <f>IF(B12="","",INDEX(Mitgliederdaten!C:C,G12))</f>
        <v>Hutter</v>
      </c>
      <c r="D12" s="3" t="str">
        <f>IF(B12="","",INDEX(Mitgliederdaten!D:D,G12))</f>
        <v>Marcel</v>
      </c>
      <c r="E12" s="4">
        <f>IF(B12="","",INDEX(Mitgliederdaten!E:E,G12))</f>
        <v>19</v>
      </c>
      <c r="G12" s="58">
        <f>IF(B12="","",MATCH(B12,Mitgliederdaten!B:B,0))</f>
        <v>10</v>
      </c>
    </row>
    <row r="13" spans="1:7" x14ac:dyDescent="0.25">
      <c r="A13" s="24"/>
      <c r="B13" s="15"/>
      <c r="C13" s="3" t="str">
        <f>IF(B13="","",INDEX(Mitgliederdaten!C:C,G13))</f>
        <v/>
      </c>
      <c r="D13" s="3" t="str">
        <f>IF(B13="","",INDEX(Mitgliederdaten!D:D,G13))</f>
        <v/>
      </c>
      <c r="E13" s="4" t="str">
        <f>IF(B13="","",INDEX(Mitgliederdaten!E:E,G13))</f>
        <v/>
      </c>
      <c r="G13" s="58" t="str">
        <f>IF(B13="","",MATCH(B13,Mitgliederdaten!B:B,0))</f>
        <v/>
      </c>
    </row>
    <row r="15" spans="1:7" x14ac:dyDescent="0.25">
      <c r="B15" s="14" t="s">
        <v>2</v>
      </c>
      <c r="C15" s="5" t="s">
        <v>1</v>
      </c>
      <c r="D15" s="5" t="s">
        <v>3</v>
      </c>
      <c r="E15" s="6" t="s">
        <v>4</v>
      </c>
    </row>
    <row r="16" spans="1:7" x14ac:dyDescent="0.25">
      <c r="A16" s="23" t="str">
        <f>IF(B16="","","Team 3")</f>
        <v>Team 3</v>
      </c>
      <c r="B16" s="15" t="s">
        <v>30</v>
      </c>
      <c r="C16" s="3" t="str">
        <f>IF(B16="","",INDEX(Mitgliederdaten!C:C,G16))</f>
        <v>Schönenberger</v>
      </c>
      <c r="D16" s="3" t="str">
        <f>IF(B16="","",INDEX(Mitgliederdaten!D:D,G16))</f>
        <v>Myrta</v>
      </c>
      <c r="E16" s="4" t="str">
        <f>IF(B16="","",INDEX(Mitgliederdaten!E:E,G16))</f>
        <v>kein</v>
      </c>
      <c r="G16" s="12">
        <f>IF(B16="","",MATCH(B16,Mitgliederdaten!B:B,0))</f>
        <v>22</v>
      </c>
    </row>
    <row r="17" spans="1:7" x14ac:dyDescent="0.25">
      <c r="A17" s="60"/>
      <c r="B17" s="15" t="s">
        <v>55</v>
      </c>
      <c r="C17" s="3" t="str">
        <f>IF(B17="","",INDEX(Mitgliederdaten!C:C,G17))</f>
        <v>Zeberli</v>
      </c>
      <c r="D17" s="3" t="str">
        <f>IF(B17="","",INDEX(Mitgliederdaten!D:D,G17))</f>
        <v>Jacqueline</v>
      </c>
      <c r="E17" s="4" t="str">
        <f>IF(B17="","",INDEX(Mitgliederdaten!E:E,G17))</f>
        <v>kein</v>
      </c>
      <c r="G17" s="58">
        <f>IF(B17="","",MATCH(B17,Mitgliederdaten!B:B,0))</f>
        <v>35</v>
      </c>
    </row>
    <row r="18" spans="1:7" s="13" customFormat="1" x14ac:dyDescent="0.25">
      <c r="A18" s="54" t="s">
        <v>177</v>
      </c>
      <c r="B18" s="15" t="s">
        <v>17</v>
      </c>
      <c r="C18" s="3" t="str">
        <f>IF(B18="","",INDEX(Mitgliederdaten!C:C,G18))</f>
        <v>Kalt</v>
      </c>
      <c r="D18" s="3" t="str">
        <f>IF(B18="","",INDEX(Mitgliederdaten!D:D,G18))</f>
        <v>Angela</v>
      </c>
      <c r="E18" s="4">
        <f>IF(B18="","",INDEX(Mitgliederdaten!E:E,G18))</f>
        <v>29</v>
      </c>
      <c r="G18" s="58">
        <f>IF(B18="","",MATCH(B18,Mitgliederdaten!B:B,0))</f>
        <v>15</v>
      </c>
    </row>
    <row r="19" spans="1:7" x14ac:dyDescent="0.25">
      <c r="A19" s="24"/>
      <c r="B19" s="15" t="s">
        <v>113</v>
      </c>
      <c r="C19" s="3" t="str">
        <f>IF(B19="","",INDEX(Mitgliederdaten!C:C,G19))</f>
        <v>Bächler</v>
      </c>
      <c r="D19" s="3" t="str">
        <f>IF(B19="","",INDEX(Mitgliederdaten!D:D,G19))</f>
        <v>Sandro</v>
      </c>
      <c r="E19" s="4" t="str">
        <f>IF(B19="","",INDEX(Mitgliederdaten!E:E,G19))</f>
        <v>kein</v>
      </c>
      <c r="G19" s="58">
        <f>IF(B19="","",MATCH(B19,Mitgliederdaten!B:B,0))</f>
        <v>3</v>
      </c>
    </row>
    <row r="21" spans="1:7" x14ac:dyDescent="0.25">
      <c r="B21" s="14" t="s">
        <v>2</v>
      </c>
      <c r="C21" s="5" t="s">
        <v>1</v>
      </c>
      <c r="D21" s="5" t="s">
        <v>3</v>
      </c>
      <c r="E21" s="6" t="s">
        <v>4</v>
      </c>
    </row>
    <row r="22" spans="1:7" x14ac:dyDescent="0.25">
      <c r="A22" s="23" t="str">
        <f>IF(B22="","","Team 4")</f>
        <v>Team 4</v>
      </c>
      <c r="B22" s="15" t="s">
        <v>34</v>
      </c>
      <c r="C22" s="3" t="str">
        <f>IF(B22="","",INDEX(Mitgliederdaten!C:C,G22))</f>
        <v>Sieber</v>
      </c>
      <c r="D22" s="3" t="str">
        <f>IF(B22="","",INDEX(Mitgliederdaten!D:D,G22))</f>
        <v>Heini</v>
      </c>
      <c r="E22" s="4" t="str">
        <f>IF(B22="","",INDEX(Mitgliederdaten!E:E,G22))</f>
        <v>kein</v>
      </c>
      <c r="G22" s="12">
        <f>IF(B22="","",MATCH(B22,Mitgliederdaten!B:B,0))</f>
        <v>24</v>
      </c>
    </row>
    <row r="23" spans="1:7" x14ac:dyDescent="0.25">
      <c r="A23" s="60"/>
      <c r="B23" s="15" t="s">
        <v>182</v>
      </c>
      <c r="C23" s="3" t="str">
        <f>IF(B23="","",INDEX(Mitgliederdaten!C:C,G23))</f>
        <v>Kalkman</v>
      </c>
      <c r="D23" s="3" t="str">
        <f>IF(B23="","",INDEX(Mitgliederdaten!D:D,G23))</f>
        <v>Iris</v>
      </c>
      <c r="E23" s="4" t="str">
        <f>IF(B23="","",INDEX(Mitgliederdaten!E:E,G23))</f>
        <v>kein</v>
      </c>
      <c r="G23" s="58">
        <f>IF(B23="","",MATCH(B23,Mitgliederdaten!B:B,0))</f>
        <v>13</v>
      </c>
    </row>
    <row r="24" spans="1:7" s="13" customFormat="1" x14ac:dyDescent="0.25">
      <c r="A24" s="54" t="s">
        <v>179</v>
      </c>
      <c r="B24" s="15" t="s">
        <v>181</v>
      </c>
      <c r="C24" s="3" t="str">
        <f>IF(B24="","",INDEX(Mitgliederdaten!C:C,G24))</f>
        <v>Kalkman</v>
      </c>
      <c r="D24" s="3" t="str">
        <f>IF(B24="","",INDEX(Mitgliederdaten!D:D,G24))</f>
        <v>Jarden</v>
      </c>
      <c r="E24" s="4" t="str">
        <f>IF(B24="","",INDEX(Mitgliederdaten!E:E,G24))</f>
        <v>kein</v>
      </c>
      <c r="G24" s="58">
        <f>IF(B24="","",MATCH(B24,Mitgliederdaten!B:B,0))</f>
        <v>14</v>
      </c>
    </row>
    <row r="25" spans="1:7" x14ac:dyDescent="0.25">
      <c r="A25" s="24"/>
      <c r="B25" s="15" t="s">
        <v>180</v>
      </c>
      <c r="C25" s="3" t="str">
        <f>IF(B25="","",INDEX(Mitgliederdaten!C:C,G25))</f>
        <v>Torsello</v>
      </c>
      <c r="D25" s="3" t="str">
        <f>IF(B25="","",INDEX(Mitgliederdaten!D:D,G25))</f>
        <v>Marco</v>
      </c>
      <c r="E25" s="4" t="str">
        <f>IF(B25="","",INDEX(Mitgliederdaten!E:E,G25))</f>
        <v>kein</v>
      </c>
      <c r="G25" s="58">
        <f>IF(B25="","",MATCH(B25,Mitgliederdaten!B:B,0))</f>
        <v>30</v>
      </c>
    </row>
    <row r="27" spans="1:7" x14ac:dyDescent="0.25">
      <c r="B27" s="14" t="s">
        <v>2</v>
      </c>
      <c r="C27" s="5" t="s">
        <v>1</v>
      </c>
      <c r="D27" s="5" t="s">
        <v>3</v>
      </c>
      <c r="E27" s="6" t="s">
        <v>4</v>
      </c>
    </row>
    <row r="28" spans="1:7" x14ac:dyDescent="0.25">
      <c r="A28" s="23" t="str">
        <f>IF(B28="","","Team 5")</f>
        <v>Team 5</v>
      </c>
      <c r="B28" s="15" t="s">
        <v>14</v>
      </c>
      <c r="C28" s="3" t="str">
        <f>IF(B28="","",INDEX(Mitgliederdaten!C:C,G28))</f>
        <v>Fehr</v>
      </c>
      <c r="D28" s="3" t="str">
        <f>IF(B28="","",INDEX(Mitgliederdaten!D:D,G28))</f>
        <v>Patrick</v>
      </c>
      <c r="E28" s="4">
        <f>IF(B28="","",INDEX(Mitgliederdaten!E:E,G28))</f>
        <v>18</v>
      </c>
      <c r="G28" s="12">
        <f>IF(B28="","",MATCH(B28,Mitgliederdaten!B:B,0))</f>
        <v>8</v>
      </c>
    </row>
    <row r="29" spans="1:7" x14ac:dyDescent="0.25">
      <c r="A29" s="60"/>
      <c r="B29" s="15" t="s">
        <v>6</v>
      </c>
      <c r="C29" s="3" t="str">
        <f>IF(B29="","",INDEX(Mitgliederdaten!C:C,G29))</f>
        <v>Bacchi</v>
      </c>
      <c r="D29" s="3" t="str">
        <f>IF(B29="","",INDEX(Mitgliederdaten!D:D,G29))</f>
        <v>Pascal</v>
      </c>
      <c r="E29" s="4">
        <f>IF(B29="","",INDEX(Mitgliederdaten!E:E,G29))</f>
        <v>24</v>
      </c>
      <c r="G29" s="58">
        <f>IF(B29="","",MATCH(B29,Mitgliederdaten!B:B,0))</f>
        <v>2</v>
      </c>
    </row>
    <row r="30" spans="1:7" s="13" customFormat="1" x14ac:dyDescent="0.25">
      <c r="A30" s="54" t="s">
        <v>178</v>
      </c>
      <c r="B30" s="15" t="s">
        <v>40</v>
      </c>
      <c r="C30" s="3" t="str">
        <f>IF(B30="","",INDEX(Mitgliederdaten!C:C,G30))</f>
        <v>Simeaner</v>
      </c>
      <c r="D30" s="3" t="str">
        <f>IF(B30="","",INDEX(Mitgliederdaten!D:D,G30))</f>
        <v>Andreas</v>
      </c>
      <c r="E30" s="4">
        <f>IF(B30="","",INDEX(Mitgliederdaten!E:E,G30))</f>
        <v>26</v>
      </c>
      <c r="G30" s="58">
        <f>IF(B30="","",MATCH(B30,Mitgliederdaten!B:B,0))</f>
        <v>25</v>
      </c>
    </row>
    <row r="31" spans="1:7" x14ac:dyDescent="0.25">
      <c r="A31" s="24"/>
      <c r="B31" s="15"/>
      <c r="C31" s="3" t="str">
        <f>IF(B31="","",INDEX(Mitgliederdaten!C:C,G31))</f>
        <v/>
      </c>
      <c r="D31" s="3" t="str">
        <f>IF(B31="","",INDEX(Mitgliederdaten!D:D,G31))</f>
        <v/>
      </c>
      <c r="E31" s="4" t="str">
        <f>IF(B31="","",INDEX(Mitgliederdaten!E:E,G31))</f>
        <v/>
      </c>
      <c r="G31" s="58" t="str">
        <f>IF(B31="","",MATCH(B31,Mitgliederdaten!B:B,0))</f>
        <v/>
      </c>
    </row>
    <row r="33" spans="1:7" x14ac:dyDescent="0.25">
      <c r="B33" s="14" t="s">
        <v>2</v>
      </c>
      <c r="C33" s="5" t="s">
        <v>1</v>
      </c>
      <c r="D33" s="5" t="s">
        <v>3</v>
      </c>
      <c r="E33" s="6" t="s">
        <v>4</v>
      </c>
    </row>
    <row r="34" spans="1:7" x14ac:dyDescent="0.25">
      <c r="A34" s="23" t="str">
        <f>IF(B34="","","Team 6")</f>
        <v/>
      </c>
      <c r="B34" s="15"/>
      <c r="C34" s="3" t="str">
        <f>IF(B34="","",INDEX(Mitgliederdaten!C:C,G34))</f>
        <v/>
      </c>
      <c r="D34" s="3" t="str">
        <f>IF(B34="","",INDEX(Mitgliederdaten!D:D,G34))</f>
        <v/>
      </c>
      <c r="E34" s="4" t="str">
        <f>IF(B34="","",INDEX(Mitgliederdaten!E:E,G34))</f>
        <v/>
      </c>
      <c r="G34" s="12" t="str">
        <f>IF(B34="","",MATCH(B34,Mitgliederdaten!B:B,0))</f>
        <v/>
      </c>
    </row>
    <row r="35" spans="1:7" x14ac:dyDescent="0.25">
      <c r="A35" s="60"/>
      <c r="B35" s="15"/>
      <c r="C35" s="3" t="str">
        <f>IF(B35="","",INDEX(Mitgliederdaten!C:C,G35))</f>
        <v/>
      </c>
      <c r="D35" s="3" t="str">
        <f>IF(B35="","",INDEX(Mitgliederdaten!D:D,G35))</f>
        <v/>
      </c>
      <c r="E35" s="4" t="str">
        <f>IF(B35="","",INDEX(Mitgliederdaten!E:E,G35))</f>
        <v/>
      </c>
      <c r="G35" s="58" t="str">
        <f>IF(B35="","",MATCH(B35,Mitgliederdaten!B:B,0))</f>
        <v/>
      </c>
    </row>
    <row r="36" spans="1:7" s="13" customFormat="1" x14ac:dyDescent="0.25">
      <c r="A36" s="54"/>
      <c r="B36" s="15"/>
      <c r="C36" s="3" t="str">
        <f>IF(B36="","",INDEX(Mitgliederdaten!C:C,G36))</f>
        <v/>
      </c>
      <c r="D36" s="3" t="str">
        <f>IF(B36="","",INDEX(Mitgliederdaten!D:D,G36))</f>
        <v/>
      </c>
      <c r="E36" s="4" t="str">
        <f>IF(B36="","",INDEX(Mitgliederdaten!E:E,G36))</f>
        <v/>
      </c>
      <c r="G36" s="58" t="str">
        <f>IF(B36="","",MATCH(B36,Mitgliederdaten!B:B,0))</f>
        <v/>
      </c>
    </row>
    <row r="37" spans="1:7" x14ac:dyDescent="0.25">
      <c r="A37" s="24"/>
      <c r="B37" s="15"/>
      <c r="C37" s="3" t="str">
        <f>IF(B37="","",INDEX(Mitgliederdaten!C:C,G37))</f>
        <v/>
      </c>
      <c r="D37" s="3" t="str">
        <f>IF(B37="","",INDEX(Mitgliederdaten!D:D,G37))</f>
        <v/>
      </c>
      <c r="E37" s="4" t="str">
        <f>IF(B37="","",INDEX(Mitgliederdaten!E:E,G37))</f>
        <v/>
      </c>
      <c r="G37" s="58" t="str">
        <f>IF(B37="","",MATCH(B37,Mitgliederdaten!B:B,0))</f>
        <v/>
      </c>
    </row>
    <row r="39" spans="1:7" x14ac:dyDescent="0.25">
      <c r="B39" s="14" t="s">
        <v>2</v>
      </c>
      <c r="C39" s="5" t="s">
        <v>1</v>
      </c>
      <c r="D39" s="5" t="s">
        <v>3</v>
      </c>
      <c r="E39" s="6" t="s">
        <v>4</v>
      </c>
    </row>
    <row r="40" spans="1:7" x14ac:dyDescent="0.25">
      <c r="A40" s="23" t="str">
        <f>IF(B40="","","Team 7")</f>
        <v/>
      </c>
      <c r="B40" s="15"/>
      <c r="C40" s="3" t="str">
        <f>IF(B40="","",INDEX(Mitgliederdaten!C:C,G40))</f>
        <v/>
      </c>
      <c r="D40" s="3" t="str">
        <f>IF(B40="","",INDEX(Mitgliederdaten!D:D,G40))</f>
        <v/>
      </c>
      <c r="E40" s="4" t="str">
        <f>IF(B40="","",INDEX(Mitgliederdaten!E:E,G40))</f>
        <v/>
      </c>
      <c r="G40" s="12" t="str">
        <f>IF(B40="","",MATCH(B40,Mitgliederdaten!B:B,0))</f>
        <v/>
      </c>
    </row>
    <row r="41" spans="1:7" x14ac:dyDescent="0.25">
      <c r="A41" s="60"/>
      <c r="B41" s="15"/>
      <c r="C41" s="3" t="str">
        <f>IF(B41="","",INDEX(Mitgliederdaten!C:C,G41))</f>
        <v/>
      </c>
      <c r="D41" s="3" t="str">
        <f>IF(B41="","",INDEX(Mitgliederdaten!D:D,G41))</f>
        <v/>
      </c>
      <c r="E41" s="4" t="str">
        <f>IF(B41="","",INDEX(Mitgliederdaten!E:E,G41))</f>
        <v/>
      </c>
      <c r="G41" s="58" t="str">
        <f>IF(B41="","",MATCH(B41,Mitgliederdaten!B:B,0))</f>
        <v/>
      </c>
    </row>
    <row r="42" spans="1:7" s="13" customFormat="1" x14ac:dyDescent="0.25">
      <c r="A42" s="54"/>
      <c r="B42" s="15"/>
      <c r="C42" s="3" t="str">
        <f>IF(B42="","",INDEX(Mitgliederdaten!C:C,G42))</f>
        <v/>
      </c>
      <c r="D42" s="3" t="str">
        <f>IF(B42="","",INDEX(Mitgliederdaten!D:D,G42))</f>
        <v/>
      </c>
      <c r="E42" s="4" t="str">
        <f>IF(B42="","",INDEX(Mitgliederdaten!E:E,G42))</f>
        <v/>
      </c>
      <c r="G42" s="58" t="str">
        <f>IF(B42="","",MATCH(B42,Mitgliederdaten!B:B,0))</f>
        <v/>
      </c>
    </row>
    <row r="43" spans="1:7" x14ac:dyDescent="0.25">
      <c r="A43" s="24"/>
      <c r="B43" s="15"/>
      <c r="C43" s="3" t="str">
        <f>IF(B43="","",INDEX(Mitgliederdaten!C:C,G43))</f>
        <v/>
      </c>
      <c r="D43" s="3" t="str">
        <f>IF(B43="","",INDEX(Mitgliederdaten!D:D,G43))</f>
        <v/>
      </c>
      <c r="E43" s="4" t="str">
        <f>IF(B43="","",INDEX(Mitgliederdaten!E:E,G43))</f>
        <v/>
      </c>
      <c r="G43" s="58" t="str">
        <f>IF(B43="","",MATCH(B43,Mitgliederdaten!B:B,0))</f>
        <v/>
      </c>
    </row>
    <row r="44" spans="1:7" x14ac:dyDescent="0.25">
      <c r="B44" s="29"/>
    </row>
    <row r="45" spans="1:7" x14ac:dyDescent="0.25">
      <c r="B45" s="14" t="s">
        <v>2</v>
      </c>
      <c r="C45" s="5" t="s">
        <v>1</v>
      </c>
      <c r="D45" s="5" t="s">
        <v>3</v>
      </c>
      <c r="E45" s="6" t="s">
        <v>4</v>
      </c>
    </row>
    <row r="46" spans="1:7" x14ac:dyDescent="0.25">
      <c r="A46" s="23" t="str">
        <f>IF(B46="","","Team 8")</f>
        <v/>
      </c>
      <c r="B46" s="15"/>
      <c r="C46" s="3" t="str">
        <f>IF(B46="","",INDEX(Mitgliederdaten!C:C,G46))</f>
        <v/>
      </c>
      <c r="D46" s="3" t="str">
        <f>IF(B46="","",INDEX(Mitgliederdaten!D:D,G46))</f>
        <v/>
      </c>
      <c r="E46" s="4" t="str">
        <f>IF(B46="","",INDEX(Mitgliederdaten!E:E,G46))</f>
        <v/>
      </c>
      <c r="G46" s="12" t="str">
        <f>IF(B46="","",MATCH(B46,Mitgliederdaten!B:B,0))</f>
        <v/>
      </c>
    </row>
    <row r="47" spans="1:7" x14ac:dyDescent="0.25">
      <c r="A47" s="60"/>
      <c r="B47" s="15"/>
      <c r="C47" s="3" t="str">
        <f>IF(B47="","",INDEX(Mitgliederdaten!C:C,G47))</f>
        <v/>
      </c>
      <c r="D47" s="3" t="str">
        <f>IF(B47="","",INDEX(Mitgliederdaten!D:D,G47))</f>
        <v/>
      </c>
      <c r="E47" s="4" t="str">
        <f>IF(B47="","",INDEX(Mitgliederdaten!E:E,G47))</f>
        <v/>
      </c>
      <c r="G47" s="58" t="str">
        <f>IF(B47="","",MATCH(B47,Mitgliederdaten!B:B,0))</f>
        <v/>
      </c>
    </row>
    <row r="48" spans="1:7" s="13" customFormat="1" x14ac:dyDescent="0.25">
      <c r="A48" s="54"/>
      <c r="B48" s="15"/>
      <c r="C48" s="3" t="str">
        <f>IF(B48="","",INDEX(Mitgliederdaten!C:C,G48))</f>
        <v/>
      </c>
      <c r="D48" s="3" t="str">
        <f>IF(B48="","",INDEX(Mitgliederdaten!D:D,G48))</f>
        <v/>
      </c>
      <c r="E48" s="4" t="str">
        <f>IF(B48="","",INDEX(Mitgliederdaten!E:E,G48))</f>
        <v/>
      </c>
      <c r="G48" s="58" t="str">
        <f>IF(B48="","",MATCH(B48,Mitgliederdaten!B:B,0))</f>
        <v/>
      </c>
    </row>
    <row r="49" spans="1:7" x14ac:dyDescent="0.25">
      <c r="A49" s="24"/>
      <c r="B49" s="15"/>
      <c r="C49" s="3" t="str">
        <f>IF(B49="","",INDEX(Mitgliederdaten!C:C,G49))</f>
        <v/>
      </c>
      <c r="D49" s="3" t="str">
        <f>IF(B49="","",INDEX(Mitgliederdaten!D:D,G49))</f>
        <v/>
      </c>
      <c r="E49" s="4" t="str">
        <f>IF(B49="","",INDEX(Mitgliederdaten!E:E,G49))</f>
        <v/>
      </c>
      <c r="G49" s="58" t="str">
        <f>IF(B49="","",MATCH(B49,Mitgliederdaten!B:B,0))</f>
        <v/>
      </c>
    </row>
  </sheetData>
  <customSheetViews>
    <customSheetView guid="{7603320A-D9DD-42C4-AEF2-A3CC8B1951AB}" scale="90" topLeftCell="A19">
      <selection activeCell="C35" sqref="C35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1:D1"/>
  </mergeCells>
  <pageMargins left="0.7" right="0.7" top="0.78740157499999996" bottom="0.78740157499999996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opLeftCell="E111" zoomScale="70" zoomScaleNormal="70" workbookViewId="0">
      <selection activeCell="AB39" sqref="AB39"/>
    </sheetView>
  </sheetViews>
  <sheetFormatPr baseColWidth="10" defaultRowHeight="15" x14ac:dyDescent="0.25"/>
  <cols>
    <col min="1" max="2" width="11.42578125" style="27"/>
    <col min="3" max="3" width="11.5703125" style="27" bestFit="1" customWidth="1"/>
    <col min="4" max="5" width="11.42578125" style="27"/>
    <col min="6" max="6" width="4.140625" style="27" customWidth="1"/>
    <col min="7" max="8" width="11.42578125" style="27"/>
    <col min="9" max="9" width="4.140625" style="27" customWidth="1"/>
    <col min="10" max="11" width="11.42578125" style="27"/>
    <col min="12" max="12" width="11.42578125" style="114"/>
    <col min="13" max="15" width="11.42578125" style="27"/>
    <col min="16" max="16" width="11.42578125" style="114"/>
    <col min="17" max="16384" width="11.42578125" style="27"/>
  </cols>
  <sheetData>
    <row r="1" spans="1:28" x14ac:dyDescent="0.25">
      <c r="J1" s="26" t="s">
        <v>95</v>
      </c>
      <c r="K1" s="156" t="s">
        <v>145</v>
      </c>
      <c r="L1" s="156"/>
      <c r="M1" s="156" t="s">
        <v>146</v>
      </c>
      <c r="N1" s="156"/>
      <c r="O1" s="156" t="s">
        <v>147</v>
      </c>
      <c r="P1" s="156"/>
      <c r="Q1" s="156" t="s">
        <v>148</v>
      </c>
      <c r="R1" s="156"/>
    </row>
    <row r="2" spans="1:28" x14ac:dyDescent="0.25">
      <c r="J2" s="27" t="str">
        <f>Teams!A6</f>
        <v>Flying Pins</v>
      </c>
      <c r="K2" s="115" t="str">
        <f>Teams!C4</f>
        <v>Tellenbach</v>
      </c>
      <c r="L2" s="115" t="str">
        <f>Teams!D4</f>
        <v>Hansruedi</v>
      </c>
      <c r="M2" s="115" t="str">
        <f>Teams!C5</f>
        <v>Fehr</v>
      </c>
      <c r="N2" s="115" t="str">
        <f>Teams!D5</f>
        <v>Markus</v>
      </c>
      <c r="O2" s="115" t="str">
        <f>Teams!C6</f>
        <v>Schäpper</v>
      </c>
      <c r="P2" s="115" t="str">
        <f>Teams!D6</f>
        <v>Benjamin</v>
      </c>
      <c r="Q2" s="115" t="str">
        <f>Teams!C7</f>
        <v>Hodzic</v>
      </c>
      <c r="R2" s="115" t="str">
        <f>Teams!D7</f>
        <v>Levin</v>
      </c>
    </row>
    <row r="3" spans="1:28" x14ac:dyDescent="0.25">
      <c r="J3" s="27" t="str">
        <f>Teams!A12</f>
        <v>Tornados 1</v>
      </c>
      <c r="K3" s="115" t="str">
        <f>Teams!C10</f>
        <v>Unternährer</v>
      </c>
      <c r="L3" s="115" t="str">
        <f>Teams!D10</f>
        <v>Peter</v>
      </c>
      <c r="M3" s="115" t="str">
        <f>Teams!C11</f>
        <v>Seiler</v>
      </c>
      <c r="N3" s="115" t="str">
        <f>Teams!D11</f>
        <v>Franz</v>
      </c>
      <c r="O3" s="115" t="str">
        <f>Teams!C12</f>
        <v>Hutter</v>
      </c>
      <c r="P3" s="115" t="str">
        <f>Teams!D12</f>
        <v>Marcel</v>
      </c>
      <c r="Q3" s="115" t="str">
        <f>Teams!C13</f>
        <v/>
      </c>
      <c r="R3" s="115" t="str">
        <f>Teams!D13</f>
        <v/>
      </c>
    </row>
    <row r="4" spans="1:28" x14ac:dyDescent="0.25">
      <c r="J4" s="27" t="str">
        <f>Teams!A18</f>
        <v>Tornados 2</v>
      </c>
      <c r="K4" s="115" t="str">
        <f>Teams!C16</f>
        <v>Schönenberger</v>
      </c>
      <c r="L4" s="115" t="str">
        <f>Teams!D16</f>
        <v>Myrta</v>
      </c>
      <c r="M4" s="115" t="str">
        <f>Teams!C17</f>
        <v>Zeberli</v>
      </c>
      <c r="N4" s="115" t="str">
        <f>Teams!D17</f>
        <v>Jacqueline</v>
      </c>
      <c r="O4" s="115" t="str">
        <f>Teams!C18</f>
        <v>Kalt</v>
      </c>
      <c r="P4" s="115" t="str">
        <f>Teams!D18</f>
        <v>Angela</v>
      </c>
      <c r="Q4" s="115" t="str">
        <f>Teams!C19</f>
        <v>Bächler</v>
      </c>
      <c r="R4" s="115" t="str">
        <f>Teams!D19</f>
        <v>Sandro</v>
      </c>
    </row>
    <row r="5" spans="1:28" x14ac:dyDescent="0.25">
      <c r="J5" s="27" t="str">
        <f>Teams!A24</f>
        <v>BVR 2</v>
      </c>
      <c r="K5" s="115" t="str">
        <f>Teams!C22</f>
        <v>Sieber</v>
      </c>
      <c r="L5" s="115" t="str">
        <f>Teams!D22</f>
        <v>Heini</v>
      </c>
      <c r="M5" s="115" t="str">
        <f>Teams!C23</f>
        <v>Kalkman</v>
      </c>
      <c r="N5" s="115" t="str">
        <f>Teams!D23</f>
        <v>Iris</v>
      </c>
      <c r="O5" s="115" t="str">
        <f>Teams!C24</f>
        <v>Kalkman</v>
      </c>
      <c r="P5" s="115" t="str">
        <f>Teams!D24</f>
        <v>Jarden</v>
      </c>
      <c r="Q5" s="115" t="str">
        <f>Teams!C25</f>
        <v>Torsello</v>
      </c>
      <c r="R5" s="115" t="str">
        <f>Teams!D25</f>
        <v>Marco</v>
      </c>
    </row>
    <row r="6" spans="1:28" x14ac:dyDescent="0.25">
      <c r="J6" s="27" t="str">
        <f>Teams!A30</f>
        <v>BVR 1</v>
      </c>
      <c r="K6" s="115" t="str">
        <f>Teams!C28</f>
        <v>Fehr</v>
      </c>
      <c r="L6" s="115" t="str">
        <f>Teams!D28</f>
        <v>Patrick</v>
      </c>
      <c r="M6" s="115" t="str">
        <f>Teams!C29</f>
        <v>Bacchi</v>
      </c>
      <c r="N6" s="115" t="str">
        <f>Teams!D29</f>
        <v>Pascal</v>
      </c>
      <c r="O6" s="115" t="str">
        <f>Teams!C30</f>
        <v>Simeaner</v>
      </c>
      <c r="P6" s="115" t="str">
        <f>Teams!D30</f>
        <v>Andreas</v>
      </c>
      <c r="Q6" s="115" t="str">
        <f>Teams!C31</f>
        <v/>
      </c>
      <c r="R6" s="115" t="str">
        <f>Teams!D31</f>
        <v/>
      </c>
    </row>
    <row r="7" spans="1:28" x14ac:dyDescent="0.25">
      <c r="J7" s="27">
        <f>Teams!A36</f>
        <v>0</v>
      </c>
      <c r="K7" s="115" t="str">
        <f>Teams!C34</f>
        <v/>
      </c>
      <c r="L7" s="115" t="str">
        <f>Teams!D34</f>
        <v/>
      </c>
      <c r="M7" s="115" t="str">
        <f>Teams!C35</f>
        <v/>
      </c>
      <c r="N7" s="115" t="str">
        <f>Teams!D35</f>
        <v/>
      </c>
      <c r="O7" s="115" t="str">
        <f>Teams!C36</f>
        <v/>
      </c>
      <c r="P7" s="115" t="str">
        <f>Teams!D36</f>
        <v/>
      </c>
      <c r="Q7" s="115" t="str">
        <f>Teams!C37</f>
        <v/>
      </c>
      <c r="R7" s="115" t="str">
        <f>Teams!D37</f>
        <v/>
      </c>
    </row>
    <row r="8" spans="1:28" x14ac:dyDescent="0.25">
      <c r="J8" s="27">
        <f>Teams!A42</f>
        <v>0</v>
      </c>
      <c r="K8" s="115" t="str">
        <f>Teams!C40</f>
        <v/>
      </c>
      <c r="L8" s="115" t="str">
        <f>Teams!D40</f>
        <v/>
      </c>
      <c r="M8" s="115" t="str">
        <f>Teams!C41</f>
        <v/>
      </c>
      <c r="N8" s="115" t="str">
        <f>Teams!D41</f>
        <v/>
      </c>
      <c r="O8" s="115" t="str">
        <f>Teams!C42</f>
        <v/>
      </c>
      <c r="P8" s="115" t="str">
        <f>Teams!D42</f>
        <v/>
      </c>
      <c r="Q8" s="115" t="str">
        <f>Teams!C43</f>
        <v/>
      </c>
      <c r="R8" s="115" t="str">
        <f>Teams!D43</f>
        <v/>
      </c>
    </row>
    <row r="9" spans="1:28" x14ac:dyDescent="0.25">
      <c r="J9" s="27">
        <f>Teams!A48</f>
        <v>0</v>
      </c>
      <c r="K9" s="115" t="str">
        <f>Teams!C46</f>
        <v/>
      </c>
      <c r="L9" s="115" t="str">
        <f>Teams!D46</f>
        <v/>
      </c>
      <c r="M9" s="115" t="str">
        <f>Teams!C47</f>
        <v/>
      </c>
      <c r="N9" s="115" t="str">
        <f>Teams!D47</f>
        <v/>
      </c>
      <c r="O9" s="115" t="str">
        <f>Teams!C48</f>
        <v/>
      </c>
      <c r="P9" s="115" t="str">
        <f>Teams!D48</f>
        <v/>
      </c>
      <c r="Q9" s="115" t="str">
        <f>Teams!C49</f>
        <v/>
      </c>
      <c r="R9" s="115" t="str">
        <f>Teams!D49</f>
        <v/>
      </c>
    </row>
    <row r="10" spans="1:28" ht="21" x14ac:dyDescent="0.25">
      <c r="A10" s="116" t="s">
        <v>79</v>
      </c>
    </row>
    <row r="11" spans="1:28" x14ac:dyDescent="0.25">
      <c r="B11" s="27" t="s">
        <v>99</v>
      </c>
      <c r="C11" s="27" t="s">
        <v>73</v>
      </c>
      <c r="D11" s="27" t="s">
        <v>74</v>
      </c>
      <c r="E11" s="27" t="s">
        <v>100</v>
      </c>
      <c r="G11" s="27" t="s">
        <v>97</v>
      </c>
      <c r="H11" s="27" t="s">
        <v>98</v>
      </c>
      <c r="J11" s="27" t="s">
        <v>99</v>
      </c>
      <c r="K11" s="27" t="s">
        <v>73</v>
      </c>
      <c r="L11" s="114" t="s">
        <v>74</v>
      </c>
      <c r="M11" s="27" t="s">
        <v>75</v>
      </c>
      <c r="N11" s="27" t="s">
        <v>100</v>
      </c>
      <c r="O11" s="27" t="s">
        <v>73</v>
      </c>
      <c r="P11" s="114" t="s">
        <v>74</v>
      </c>
      <c r="R11" s="27" t="s">
        <v>102</v>
      </c>
      <c r="S11" s="27" t="s">
        <v>97</v>
      </c>
      <c r="T11" s="27" t="s">
        <v>98</v>
      </c>
      <c r="U11" s="156" t="s">
        <v>145</v>
      </c>
      <c r="V11" s="156"/>
      <c r="W11" s="156" t="s">
        <v>146</v>
      </c>
      <c r="X11" s="156"/>
      <c r="Y11" s="156" t="s">
        <v>147</v>
      </c>
      <c r="Z11" s="156"/>
      <c r="AA11" s="156" t="s">
        <v>148</v>
      </c>
      <c r="AB11" s="156"/>
    </row>
    <row r="12" spans="1:28" x14ac:dyDescent="0.25">
      <c r="A12" s="110">
        <v>1</v>
      </c>
      <c r="B12" s="110" t="str">
        <f>'Tag 1'!A$3</f>
        <v>Flying Pins</v>
      </c>
      <c r="C12" s="111">
        <f>'Tag 1'!T$2</f>
        <v>2445</v>
      </c>
      <c r="D12" s="112">
        <f>'Tag 1'!U$2</f>
        <v>203.75</v>
      </c>
      <c r="E12" s="111">
        <f>'Tag 1'!N$2+'Tag 1'!N$3+'Tag 1'!N$4+'Tag 1'!N$5</f>
        <v>12</v>
      </c>
      <c r="F12" s="113"/>
      <c r="G12" s="27">
        <f t="shared" ref="G12:G19" si="0">RANK(C12,C$12:C$19)</f>
        <v>3</v>
      </c>
      <c r="H12" s="27">
        <f>MATCH(A12,G$12:G$19,0)</f>
        <v>4</v>
      </c>
      <c r="J12" s="27" t="str">
        <f>IF(B12="","",INDEX(B$12:B$19,H12))</f>
        <v>BVR 2</v>
      </c>
      <c r="K12" s="27">
        <f t="shared" ref="K12:K19" si="1">INDEX(C$12:C$19,H12)</f>
        <v>2495</v>
      </c>
      <c r="L12" s="114">
        <f>INDEX(D$12:D$19,H12)</f>
        <v>207.91666666666666</v>
      </c>
      <c r="M12" s="27">
        <v>150</v>
      </c>
      <c r="N12" s="27">
        <f>IF(B12="","",INDEX(E$12:E$19,H12))</f>
        <v>12</v>
      </c>
      <c r="O12" s="27">
        <f>IF(B12="","",K12+M12)</f>
        <v>2645</v>
      </c>
      <c r="P12" s="114">
        <f>IF(B12="","",O12/N12)</f>
        <v>220.41666666666666</v>
      </c>
      <c r="R12" s="27">
        <f>MATCH(C167,J$12:J$19,0)</f>
        <v>3</v>
      </c>
      <c r="S12" s="27">
        <v>1</v>
      </c>
      <c r="T12" s="27">
        <f t="shared" ref="T12:T19" si="2">MATCH(J12,J$2:J$9,0)</f>
        <v>4</v>
      </c>
      <c r="U12" s="27" t="str">
        <f>IF($B12="","",INDEX(K$2:K$9,$T12))</f>
        <v>Sieber</v>
      </c>
      <c r="V12" s="27" t="str">
        <f t="shared" ref="V12:AB19" si="3">IF($B12="","",INDEX(L$2:L$9,$T12))</f>
        <v>Heini</v>
      </c>
      <c r="W12" s="27" t="str">
        <f t="shared" si="3"/>
        <v>Kalkman</v>
      </c>
      <c r="X12" s="27" t="str">
        <f t="shared" si="3"/>
        <v>Iris</v>
      </c>
      <c r="Y12" s="27" t="str">
        <f t="shared" si="3"/>
        <v>Kalkman</v>
      </c>
      <c r="Z12" s="27" t="str">
        <f t="shared" si="3"/>
        <v>Jarden</v>
      </c>
      <c r="AA12" s="27" t="str">
        <f t="shared" si="3"/>
        <v>Torsello</v>
      </c>
      <c r="AB12" s="27" t="str">
        <f t="shared" si="3"/>
        <v>Marco</v>
      </c>
    </row>
    <row r="13" spans="1:28" x14ac:dyDescent="0.25">
      <c r="A13" s="110">
        <v>2</v>
      </c>
      <c r="B13" s="110" t="str">
        <f>'Tag 1'!A$12</f>
        <v/>
      </c>
      <c r="C13" s="111" t="str">
        <f>'Tag 1'!T$11</f>
        <v/>
      </c>
      <c r="D13" s="112" t="str">
        <f>'Tag 1'!U$11</f>
        <v/>
      </c>
      <c r="E13" s="111">
        <f>'Tag 1'!N$11+'Tag 1'!N$12+'Tag 1'!N$13+'Tag 1'!N$14</f>
        <v>0</v>
      </c>
      <c r="F13" s="113"/>
      <c r="G13" s="27" t="e">
        <f t="shared" si="0"/>
        <v>#VALUE!</v>
      </c>
      <c r="H13" s="27">
        <f t="shared" ref="H13:H19" si="4">MATCH(A13,G$12:G$19,0)</f>
        <v>6</v>
      </c>
      <c r="J13" s="27" t="str">
        <f>IF(B12="","",INDEX(B$12:B$19,H13))</f>
        <v>BVR 1</v>
      </c>
      <c r="K13" s="27">
        <f>INDEX(C$12:C$19,H13)</f>
        <v>2467</v>
      </c>
      <c r="L13" s="114">
        <f>INDEX(D$12:D$19,H13)</f>
        <v>205.58333333333334</v>
      </c>
      <c r="M13" s="27">
        <v>120</v>
      </c>
      <c r="N13" s="27">
        <f>IF(B12="","",INDEX(E$12:E$19,H13))</f>
        <v>12</v>
      </c>
      <c r="O13" s="27">
        <f>IF(B12="","",K13+M13)</f>
        <v>2587</v>
      </c>
      <c r="P13" s="114">
        <f>IF(B12="","",O13/N13)</f>
        <v>215.58333333333334</v>
      </c>
      <c r="R13" s="27">
        <f>MATCH(C168,J$12:J$19,0)</f>
        <v>6</v>
      </c>
      <c r="S13" s="27">
        <v>2</v>
      </c>
      <c r="T13" s="27">
        <f t="shared" si="2"/>
        <v>5</v>
      </c>
      <c r="U13" s="27" t="str">
        <f t="shared" ref="U13:Z13" si="5">IF($B12="","",INDEX(K$2:K$9,$T13))</f>
        <v>Fehr</v>
      </c>
      <c r="V13" s="27" t="str">
        <f t="shared" si="5"/>
        <v>Patrick</v>
      </c>
      <c r="W13" s="27" t="str">
        <f t="shared" si="5"/>
        <v>Bacchi</v>
      </c>
      <c r="X13" s="27" t="str">
        <f t="shared" si="5"/>
        <v>Pascal</v>
      </c>
      <c r="Y13" s="27" t="str">
        <f t="shared" si="5"/>
        <v>Simeaner</v>
      </c>
      <c r="Z13" s="27" t="str">
        <f t="shared" si="5"/>
        <v>Andreas</v>
      </c>
      <c r="AA13" s="27" t="str">
        <f t="shared" si="3"/>
        <v/>
      </c>
      <c r="AB13" s="27" t="str">
        <f t="shared" si="3"/>
        <v/>
      </c>
    </row>
    <row r="14" spans="1:28" x14ac:dyDescent="0.25">
      <c r="A14" s="110">
        <v>3</v>
      </c>
      <c r="B14" s="110" t="str">
        <f>'Tag 1'!A$21</f>
        <v>Tornados 1</v>
      </c>
      <c r="C14" s="111">
        <f>'Tag 1'!T$20</f>
        <v>2210</v>
      </c>
      <c r="D14" s="112">
        <f>'Tag 1'!U$20</f>
        <v>184.16666666666666</v>
      </c>
      <c r="E14" s="111">
        <f>'Tag 1'!N$20+'Tag 1'!N$21+'Tag 1'!N$22+'Tag 1'!N$23</f>
        <v>12</v>
      </c>
      <c r="F14" s="113"/>
      <c r="G14" s="27">
        <f t="shared" si="0"/>
        <v>5</v>
      </c>
      <c r="H14" s="27">
        <f t="shared" si="4"/>
        <v>1</v>
      </c>
      <c r="J14" s="27" t="str">
        <f t="shared" ref="J14:J19" si="6">IF(B14="","",INDEX(B$12:B$19,H14))</f>
        <v>Flying Pins</v>
      </c>
      <c r="K14" s="27">
        <f t="shared" si="1"/>
        <v>2445</v>
      </c>
      <c r="L14" s="114">
        <f t="shared" ref="L14:L19" si="7">INDEX(D$12:D$19,H14)</f>
        <v>203.75</v>
      </c>
      <c r="M14" s="27">
        <v>90</v>
      </c>
      <c r="N14" s="27">
        <f>IF(B14="","",INDEX(E$12:E$19,H14))</f>
        <v>12</v>
      </c>
      <c r="O14" s="27">
        <f t="shared" ref="O14:O19" si="8">IF(B14="","",K14+M14)</f>
        <v>2535</v>
      </c>
      <c r="P14" s="114">
        <f t="shared" ref="P14:P19" si="9">IF(B14="","",O14/N14)</f>
        <v>211.25</v>
      </c>
      <c r="R14" s="27">
        <f t="shared" ref="R14:R19" si="10">MATCH(C169,J$12:J$19,0)</f>
        <v>5</v>
      </c>
      <c r="S14" s="27">
        <v>3</v>
      </c>
      <c r="T14" s="27">
        <f t="shared" si="2"/>
        <v>1</v>
      </c>
      <c r="U14" s="27" t="str">
        <f t="shared" ref="U14:U19" si="11">IF($B14="","",INDEX(K$2:K$9,$T14))</f>
        <v>Tellenbach</v>
      </c>
      <c r="V14" s="27" t="str">
        <f t="shared" si="3"/>
        <v>Hansruedi</v>
      </c>
      <c r="W14" s="27" t="str">
        <f t="shared" si="3"/>
        <v>Fehr</v>
      </c>
      <c r="X14" s="27" t="str">
        <f t="shared" si="3"/>
        <v>Markus</v>
      </c>
      <c r="Y14" s="27" t="str">
        <f t="shared" si="3"/>
        <v>Schäpper</v>
      </c>
      <c r="Z14" s="27" t="str">
        <f t="shared" si="3"/>
        <v>Benjamin</v>
      </c>
      <c r="AA14" s="27" t="str">
        <f t="shared" si="3"/>
        <v>Hodzic</v>
      </c>
      <c r="AB14" s="27" t="str">
        <f t="shared" si="3"/>
        <v>Levin</v>
      </c>
    </row>
    <row r="15" spans="1:28" x14ac:dyDescent="0.25">
      <c r="A15" s="110">
        <v>4</v>
      </c>
      <c r="B15" s="110" t="str">
        <f>'Tag 1'!A$30</f>
        <v>BVR 2</v>
      </c>
      <c r="C15" s="111">
        <f>'Tag 1'!T$29</f>
        <v>2495</v>
      </c>
      <c r="D15" s="112">
        <f>'Tag 1'!U$29</f>
        <v>207.91666666666666</v>
      </c>
      <c r="E15" s="111">
        <f>'Tag 1'!N$29+'Tag 1'!N$30+'Tag 1'!N$31+'Tag 1'!N$32</f>
        <v>12</v>
      </c>
      <c r="F15" s="113"/>
      <c r="G15" s="27">
        <f t="shared" si="0"/>
        <v>1</v>
      </c>
      <c r="H15" s="27">
        <f t="shared" si="4"/>
        <v>5</v>
      </c>
      <c r="J15" s="27" t="str">
        <f t="shared" si="6"/>
        <v>Tornados 2</v>
      </c>
      <c r="K15" s="27">
        <f t="shared" si="1"/>
        <v>2364</v>
      </c>
      <c r="L15" s="114">
        <f t="shared" si="7"/>
        <v>197</v>
      </c>
      <c r="M15" s="27">
        <v>70</v>
      </c>
      <c r="N15" s="27">
        <f t="shared" ref="N15:N19" si="12">IF(B15="","",INDEX(E$12:E$19,H15))</f>
        <v>12</v>
      </c>
      <c r="O15" s="27">
        <f t="shared" si="8"/>
        <v>2434</v>
      </c>
      <c r="P15" s="114">
        <f t="shared" si="9"/>
        <v>202.83333333333334</v>
      </c>
      <c r="R15" s="27">
        <f t="shared" si="10"/>
        <v>1</v>
      </c>
      <c r="S15" s="27">
        <v>4</v>
      </c>
      <c r="T15" s="27">
        <f t="shared" si="2"/>
        <v>3</v>
      </c>
      <c r="U15" s="27" t="str">
        <f t="shared" si="11"/>
        <v>Schönenberger</v>
      </c>
      <c r="V15" s="27" t="str">
        <f t="shared" si="3"/>
        <v>Myrta</v>
      </c>
      <c r="W15" s="27" t="str">
        <f t="shared" si="3"/>
        <v>Zeberli</v>
      </c>
      <c r="X15" s="27" t="str">
        <f t="shared" si="3"/>
        <v>Jacqueline</v>
      </c>
      <c r="Y15" s="27" t="str">
        <f t="shared" si="3"/>
        <v>Kalt</v>
      </c>
      <c r="Z15" s="27" t="str">
        <f t="shared" si="3"/>
        <v>Angela</v>
      </c>
      <c r="AA15" s="27" t="str">
        <f t="shared" si="3"/>
        <v>Bächler</v>
      </c>
      <c r="AB15" s="27" t="str">
        <f t="shared" si="3"/>
        <v>Sandro</v>
      </c>
    </row>
    <row r="16" spans="1:28" x14ac:dyDescent="0.25">
      <c r="A16" s="110">
        <v>5</v>
      </c>
      <c r="B16" s="110" t="str">
        <f>'Tag 1'!A$39</f>
        <v>Tornados 2</v>
      </c>
      <c r="C16" s="111">
        <f>'Tag 1'!T$38</f>
        <v>2364</v>
      </c>
      <c r="D16" s="112">
        <f>'Tag 1'!U$38</f>
        <v>197</v>
      </c>
      <c r="E16" s="111">
        <f>'Tag 1'!N$38+'Tag 1'!N$39+'Tag 1'!N$40+'Tag 1'!N$41</f>
        <v>12</v>
      </c>
      <c r="F16" s="113"/>
      <c r="G16" s="27">
        <f t="shared" si="0"/>
        <v>4</v>
      </c>
      <c r="H16" s="27">
        <f t="shared" si="4"/>
        <v>3</v>
      </c>
      <c r="J16" s="27" t="str">
        <f t="shared" si="6"/>
        <v>Tornados 1</v>
      </c>
      <c r="K16" s="27">
        <f t="shared" si="1"/>
        <v>2210</v>
      </c>
      <c r="L16" s="114">
        <f t="shared" si="7"/>
        <v>184.16666666666666</v>
      </c>
      <c r="M16" s="27">
        <v>50</v>
      </c>
      <c r="N16" s="27">
        <f t="shared" si="12"/>
        <v>12</v>
      </c>
      <c r="O16" s="27">
        <f t="shared" si="8"/>
        <v>2260</v>
      </c>
      <c r="P16" s="114">
        <f t="shared" si="9"/>
        <v>188.33333333333334</v>
      </c>
      <c r="R16" s="27">
        <f t="shared" si="10"/>
        <v>4</v>
      </c>
      <c r="S16" s="27">
        <v>5</v>
      </c>
      <c r="T16" s="27">
        <f t="shared" si="2"/>
        <v>2</v>
      </c>
      <c r="U16" s="27" t="str">
        <f t="shared" si="11"/>
        <v>Unternährer</v>
      </c>
      <c r="V16" s="27" t="str">
        <f t="shared" si="3"/>
        <v>Peter</v>
      </c>
      <c r="W16" s="27" t="str">
        <f t="shared" si="3"/>
        <v>Seiler</v>
      </c>
      <c r="X16" s="27" t="str">
        <f t="shared" si="3"/>
        <v>Franz</v>
      </c>
      <c r="Y16" s="27" t="str">
        <f t="shared" si="3"/>
        <v>Hutter</v>
      </c>
      <c r="Z16" s="27" t="str">
        <f t="shared" si="3"/>
        <v>Marcel</v>
      </c>
      <c r="AA16" s="27" t="str">
        <f t="shared" si="3"/>
        <v/>
      </c>
      <c r="AB16" s="27" t="str">
        <f t="shared" si="3"/>
        <v/>
      </c>
    </row>
    <row r="17" spans="1:28" x14ac:dyDescent="0.25">
      <c r="A17" s="110">
        <v>6</v>
      </c>
      <c r="B17" s="110" t="str">
        <f>'Tag 1'!A$48</f>
        <v>BVR 1</v>
      </c>
      <c r="C17" s="111">
        <f>'Tag 1'!T$47</f>
        <v>2467</v>
      </c>
      <c r="D17" s="112">
        <f>'Tag 1'!U$47</f>
        <v>205.58333333333334</v>
      </c>
      <c r="E17" s="111">
        <f>'Tag 1'!N$47+'Tag 1'!N$48+'Tag 1'!N$49+'Tag 1'!N$50</f>
        <v>12</v>
      </c>
      <c r="F17" s="113"/>
      <c r="G17" s="27">
        <f t="shared" si="0"/>
        <v>2</v>
      </c>
      <c r="H17" s="27" t="e">
        <f t="shared" si="4"/>
        <v>#N/A</v>
      </c>
      <c r="J17" s="27" t="str">
        <f>IF(B13="","",INDEX(B$12:B$19,H17))</f>
        <v/>
      </c>
      <c r="K17" s="27" t="e">
        <f t="shared" si="1"/>
        <v>#N/A</v>
      </c>
      <c r="L17" s="114" t="e">
        <f t="shared" si="7"/>
        <v>#N/A</v>
      </c>
      <c r="M17" s="27">
        <v>30</v>
      </c>
      <c r="N17" s="27" t="str">
        <f>IF(B13="","",INDEX(E$12:E$19,H17))</f>
        <v/>
      </c>
      <c r="O17" s="27" t="str">
        <f>IF(B13="","",K17+M17)</f>
        <v/>
      </c>
      <c r="P17" s="114" t="str">
        <f>IF(B13="","",O17/N17)</f>
        <v/>
      </c>
      <c r="R17" s="27">
        <f t="shared" si="10"/>
        <v>2</v>
      </c>
      <c r="S17" s="27">
        <v>6</v>
      </c>
      <c r="T17" s="27" t="e">
        <f t="shared" si="2"/>
        <v>#N/A</v>
      </c>
      <c r="U17" s="27" t="str">
        <f t="shared" ref="U17:AB17" si="13">IF($B13="","",INDEX(K$2:K$9,$T17))</f>
        <v/>
      </c>
      <c r="V17" s="27" t="str">
        <f t="shared" si="13"/>
        <v/>
      </c>
      <c r="W17" s="27" t="str">
        <f t="shared" si="13"/>
        <v/>
      </c>
      <c r="X17" s="27" t="str">
        <f t="shared" si="13"/>
        <v/>
      </c>
      <c r="Y17" s="27" t="str">
        <f t="shared" si="13"/>
        <v/>
      </c>
      <c r="Z17" s="27" t="str">
        <f t="shared" si="13"/>
        <v/>
      </c>
      <c r="AA17" s="27" t="str">
        <f t="shared" si="13"/>
        <v/>
      </c>
      <c r="AB17" s="27" t="str">
        <f t="shared" si="13"/>
        <v/>
      </c>
    </row>
    <row r="18" spans="1:28" x14ac:dyDescent="0.25">
      <c r="A18" s="110">
        <v>7</v>
      </c>
      <c r="B18" s="110" t="str">
        <f>'Tag 1'!A$57</f>
        <v/>
      </c>
      <c r="C18" s="111" t="str">
        <f>'Tag 1'!T$56</f>
        <v/>
      </c>
      <c r="D18" s="112" t="str">
        <f>'Tag 1'!U$56</f>
        <v/>
      </c>
      <c r="E18" s="111">
        <f>'Tag 1'!N$56+'Tag 1'!N$57+'Tag 1'!N$58+'Tag 1'!N$59</f>
        <v>0</v>
      </c>
      <c r="F18" s="113"/>
      <c r="G18" s="27" t="e">
        <f t="shared" si="0"/>
        <v>#VALUE!</v>
      </c>
      <c r="H18" s="27" t="e">
        <f t="shared" si="4"/>
        <v>#N/A</v>
      </c>
      <c r="J18" s="27" t="str">
        <f t="shared" si="6"/>
        <v/>
      </c>
      <c r="K18" s="27" t="e">
        <f t="shared" si="1"/>
        <v>#N/A</v>
      </c>
      <c r="L18" s="114" t="e">
        <f t="shared" si="7"/>
        <v>#N/A</v>
      </c>
      <c r="M18" s="27">
        <v>20</v>
      </c>
      <c r="N18" s="27" t="str">
        <f t="shared" si="12"/>
        <v/>
      </c>
      <c r="O18" s="27" t="str">
        <f t="shared" si="8"/>
        <v/>
      </c>
      <c r="P18" s="114" t="str">
        <f t="shared" si="9"/>
        <v/>
      </c>
      <c r="R18" s="27">
        <f t="shared" si="10"/>
        <v>6</v>
      </c>
      <c r="S18" s="27">
        <v>7</v>
      </c>
      <c r="T18" s="27" t="e">
        <f t="shared" si="2"/>
        <v>#N/A</v>
      </c>
      <c r="U18" s="27" t="str">
        <f t="shared" si="11"/>
        <v/>
      </c>
      <c r="V18" s="27" t="str">
        <f t="shared" si="3"/>
        <v/>
      </c>
      <c r="W18" s="27" t="str">
        <f t="shared" si="3"/>
        <v/>
      </c>
      <c r="X18" s="27" t="str">
        <f t="shared" si="3"/>
        <v/>
      </c>
      <c r="Y18" s="27" t="str">
        <f t="shared" si="3"/>
        <v/>
      </c>
      <c r="Z18" s="27" t="str">
        <f t="shared" si="3"/>
        <v/>
      </c>
      <c r="AA18" s="27" t="str">
        <f t="shared" si="3"/>
        <v/>
      </c>
      <c r="AB18" s="27" t="str">
        <f t="shared" si="3"/>
        <v/>
      </c>
    </row>
    <row r="19" spans="1:28" x14ac:dyDescent="0.25">
      <c r="A19" s="110">
        <v>8</v>
      </c>
      <c r="B19" s="110" t="str">
        <f>'Tag 1'!A$66</f>
        <v/>
      </c>
      <c r="C19" s="111" t="str">
        <f>'Tag 1'!T$65</f>
        <v/>
      </c>
      <c r="D19" s="112" t="str">
        <f>'Tag 1'!U$65</f>
        <v/>
      </c>
      <c r="E19" s="111">
        <f>'Tag 1'!N$65+'Tag 1'!N$66+'Tag 1'!N$67+'Tag 1'!N$68</f>
        <v>0</v>
      </c>
      <c r="F19" s="113"/>
      <c r="G19" s="27" t="e">
        <f t="shared" si="0"/>
        <v>#VALUE!</v>
      </c>
      <c r="H19" s="27" t="e">
        <f t="shared" si="4"/>
        <v>#N/A</v>
      </c>
      <c r="J19" s="27" t="str">
        <f t="shared" si="6"/>
        <v/>
      </c>
      <c r="K19" s="27" t="e">
        <f t="shared" si="1"/>
        <v>#N/A</v>
      </c>
      <c r="L19" s="114" t="e">
        <f t="shared" si="7"/>
        <v>#N/A</v>
      </c>
      <c r="M19" s="27">
        <v>10</v>
      </c>
      <c r="N19" s="27" t="str">
        <f t="shared" si="12"/>
        <v/>
      </c>
      <c r="O19" s="27" t="str">
        <f t="shared" si="8"/>
        <v/>
      </c>
      <c r="P19" s="114" t="str">
        <f t="shared" si="9"/>
        <v/>
      </c>
      <c r="R19" s="27">
        <f t="shared" si="10"/>
        <v>6</v>
      </c>
      <c r="S19" s="27">
        <v>8</v>
      </c>
      <c r="T19" s="27" t="e">
        <f t="shared" si="2"/>
        <v>#N/A</v>
      </c>
      <c r="U19" s="27" t="str">
        <f t="shared" si="11"/>
        <v/>
      </c>
      <c r="V19" s="27" t="str">
        <f t="shared" si="3"/>
        <v/>
      </c>
      <c r="W19" s="27" t="str">
        <f t="shared" si="3"/>
        <v/>
      </c>
      <c r="X19" s="27" t="str">
        <f t="shared" si="3"/>
        <v/>
      </c>
      <c r="Y19" s="27" t="str">
        <f t="shared" si="3"/>
        <v/>
      </c>
      <c r="Z19" s="27" t="str">
        <f t="shared" si="3"/>
        <v/>
      </c>
      <c r="AA19" s="27" t="str">
        <f t="shared" si="3"/>
        <v/>
      </c>
      <c r="AB19" s="27" t="str">
        <f t="shared" si="3"/>
        <v/>
      </c>
    </row>
    <row r="21" spans="1:28" ht="21" x14ac:dyDescent="0.25">
      <c r="A21" s="116" t="s">
        <v>80</v>
      </c>
    </row>
    <row r="22" spans="1:28" x14ac:dyDescent="0.25">
      <c r="B22" s="27" t="s">
        <v>99</v>
      </c>
      <c r="C22" s="27" t="s">
        <v>73</v>
      </c>
      <c r="D22" s="27" t="s">
        <v>74</v>
      </c>
      <c r="E22" s="27" t="s">
        <v>100</v>
      </c>
      <c r="G22" s="27" t="s">
        <v>97</v>
      </c>
      <c r="H22" s="27" t="s">
        <v>98</v>
      </c>
      <c r="J22" s="27" t="s">
        <v>99</v>
      </c>
      <c r="K22" s="27" t="s">
        <v>73</v>
      </c>
      <c r="L22" s="114" t="s">
        <v>74</v>
      </c>
      <c r="M22" s="27" t="s">
        <v>75</v>
      </c>
      <c r="N22" s="27" t="s">
        <v>100</v>
      </c>
      <c r="O22" s="27" t="s">
        <v>73</v>
      </c>
      <c r="P22" s="114" t="s">
        <v>74</v>
      </c>
      <c r="R22" s="27" t="s">
        <v>98</v>
      </c>
      <c r="S22" s="27" t="s">
        <v>97</v>
      </c>
      <c r="T22" s="27" t="s">
        <v>98</v>
      </c>
      <c r="U22" s="156" t="s">
        <v>145</v>
      </c>
      <c r="V22" s="156"/>
      <c r="W22" s="156" t="s">
        <v>146</v>
      </c>
      <c r="X22" s="156"/>
      <c r="Y22" s="156" t="s">
        <v>147</v>
      </c>
      <c r="Z22" s="156"/>
      <c r="AA22" s="156" t="s">
        <v>148</v>
      </c>
      <c r="AB22" s="156"/>
    </row>
    <row r="23" spans="1:28" x14ac:dyDescent="0.25">
      <c r="A23" s="110">
        <v>1</v>
      </c>
      <c r="B23" s="110" t="str">
        <f>'Tag 2'!A$3</f>
        <v>Tornados 1</v>
      </c>
      <c r="C23" s="111">
        <f>'Tag 2'!T$2</f>
        <v>2585</v>
      </c>
      <c r="D23" s="112">
        <f>'Tag 2'!U$2</f>
        <v>215.41666666666666</v>
      </c>
      <c r="E23" s="111">
        <f>'Tag 2'!N$2+'Tag 2'!N$3+'Tag 2'!N$4+'Tag 2'!N$5</f>
        <v>12</v>
      </c>
      <c r="F23" s="113"/>
      <c r="G23" s="27">
        <f>RANK(C23,C$23:C$30)</f>
        <v>1</v>
      </c>
      <c r="H23" s="27">
        <f>MATCH(A23,G$23:G$30,0)</f>
        <v>1</v>
      </c>
      <c r="J23" s="27" t="str">
        <f>IF(B23="","",INDEX(B$23:B$30,H23))</f>
        <v>Tornados 1</v>
      </c>
      <c r="K23" s="27">
        <f>INDEX(C$23:C$30,H23)</f>
        <v>2585</v>
      </c>
      <c r="L23" s="114">
        <f>INDEX(D$23:D$30,H23)</f>
        <v>215.41666666666666</v>
      </c>
      <c r="M23" s="27">
        <v>150</v>
      </c>
      <c r="N23" s="27">
        <f>IF(B23="","",INDEX(E$23:E$30,H23))</f>
        <v>12</v>
      </c>
      <c r="O23" s="27">
        <f>IF(B23="","",K23+M23)</f>
        <v>2735</v>
      </c>
      <c r="P23" s="114">
        <f>IF(B23="","",O23/N23)</f>
        <v>227.91666666666666</v>
      </c>
      <c r="R23" s="27">
        <f>MATCH(C167,J$23:J$30,0)</f>
        <v>4</v>
      </c>
      <c r="S23" s="27">
        <v>1</v>
      </c>
      <c r="T23" s="27">
        <f t="shared" ref="T23:T30" si="14">MATCH(J23,J$2:J$9,0)</f>
        <v>2</v>
      </c>
      <c r="U23" s="27" t="str">
        <f>IF($B23="","",INDEX(K$2:K$9,$T23))</f>
        <v>Unternährer</v>
      </c>
      <c r="V23" s="27" t="str">
        <f t="shared" ref="V23:AB30" si="15">IF($B23="","",INDEX(L$2:L$9,$T23))</f>
        <v>Peter</v>
      </c>
      <c r="W23" s="27" t="str">
        <f t="shared" si="15"/>
        <v>Seiler</v>
      </c>
      <c r="X23" s="27" t="str">
        <f t="shared" si="15"/>
        <v>Franz</v>
      </c>
      <c r="Y23" s="27" t="str">
        <f t="shared" si="15"/>
        <v>Hutter</v>
      </c>
      <c r="Z23" s="27" t="str">
        <f t="shared" si="15"/>
        <v>Marcel</v>
      </c>
      <c r="AA23" s="27" t="str">
        <f t="shared" si="15"/>
        <v/>
      </c>
      <c r="AB23" s="27" t="str">
        <f t="shared" si="15"/>
        <v/>
      </c>
    </row>
    <row r="24" spans="1:28" x14ac:dyDescent="0.25">
      <c r="A24" s="110">
        <v>2</v>
      </c>
      <c r="B24" s="110" t="str">
        <f>'Tag 2'!A$12</f>
        <v>Tornados 2</v>
      </c>
      <c r="C24" s="111">
        <f>'Tag 2'!T$11</f>
        <v>2351</v>
      </c>
      <c r="D24" s="112">
        <f>'Tag 2'!U$11</f>
        <v>195.91666666666666</v>
      </c>
      <c r="E24" s="111">
        <f>'Tag 2'!N$11+'Tag 2'!N$12+'Tag 2'!N$13+'Tag 2'!N$14</f>
        <v>12</v>
      </c>
      <c r="F24" s="113"/>
      <c r="G24" s="27">
        <f t="shared" ref="G24:G30" si="16">RANK(C24,C$23:C$30)</f>
        <v>5</v>
      </c>
      <c r="H24" s="27">
        <f t="shared" ref="H24:H30" si="17">MATCH(A24,G$23:G$30,0)</f>
        <v>4</v>
      </c>
      <c r="J24" s="27" t="str">
        <f t="shared" ref="J24:J30" si="18">IF(B24="","",INDEX(B$23:B$30,H24))</f>
        <v>BVR 1</v>
      </c>
      <c r="K24" s="27">
        <f t="shared" ref="K24:K30" si="19">INDEX(C$23:C$30,H24)</f>
        <v>2550</v>
      </c>
      <c r="L24" s="114">
        <f t="shared" ref="L24:L30" si="20">INDEX(D$23:D$30,H24)</f>
        <v>212.5</v>
      </c>
      <c r="M24" s="27">
        <v>120</v>
      </c>
      <c r="N24" s="27">
        <f t="shared" ref="N24:N30" si="21">IF(B24="","",INDEX(E$23:E$30,H24))</f>
        <v>12</v>
      </c>
      <c r="O24" s="27">
        <f t="shared" ref="O24:O30" si="22">IF(B24="","",K24+M24)</f>
        <v>2670</v>
      </c>
      <c r="P24" s="114">
        <f t="shared" ref="P24:P30" si="23">IF(B24="","",O24/N24)</f>
        <v>222.5</v>
      </c>
      <c r="R24" s="27">
        <f t="shared" ref="R24:R30" si="24">MATCH(C168,J$23:J$30,0)</f>
        <v>6</v>
      </c>
      <c r="S24" s="27">
        <v>2</v>
      </c>
      <c r="T24" s="27">
        <f t="shared" si="14"/>
        <v>5</v>
      </c>
      <c r="U24" s="27" t="str">
        <f t="shared" ref="U24:U30" si="25">IF($B24="","",INDEX(K$2:K$9,$T24))</f>
        <v>Fehr</v>
      </c>
      <c r="V24" s="27" t="str">
        <f t="shared" si="15"/>
        <v>Patrick</v>
      </c>
      <c r="W24" s="27" t="str">
        <f t="shared" si="15"/>
        <v>Bacchi</v>
      </c>
      <c r="X24" s="27" t="str">
        <f t="shared" si="15"/>
        <v>Pascal</v>
      </c>
      <c r="Y24" s="27" t="str">
        <f t="shared" si="15"/>
        <v>Simeaner</v>
      </c>
      <c r="Z24" s="27" t="str">
        <f t="shared" si="15"/>
        <v>Andreas</v>
      </c>
      <c r="AA24" s="27" t="str">
        <f t="shared" si="15"/>
        <v/>
      </c>
      <c r="AB24" s="27" t="str">
        <f t="shared" si="15"/>
        <v/>
      </c>
    </row>
    <row r="25" spans="1:28" x14ac:dyDescent="0.25">
      <c r="A25" s="110">
        <v>3</v>
      </c>
      <c r="B25" s="110" t="str">
        <f>'Tag 2'!A$21</f>
        <v>Flying Pins</v>
      </c>
      <c r="C25" s="111">
        <f>'Tag 2'!T$20</f>
        <v>2410</v>
      </c>
      <c r="D25" s="112">
        <f>'Tag 2'!U$20</f>
        <v>200.83333333333334</v>
      </c>
      <c r="E25" s="111">
        <f>'Tag 2'!N$20+'Tag 2'!N$21+'Tag 2'!N$22+'Tag 2'!N$23</f>
        <v>12</v>
      </c>
      <c r="F25" s="113"/>
      <c r="G25" s="27">
        <f t="shared" si="16"/>
        <v>4</v>
      </c>
      <c r="H25" s="27">
        <f t="shared" si="17"/>
        <v>5</v>
      </c>
      <c r="J25" s="27" t="str">
        <f t="shared" si="18"/>
        <v>BVR 2</v>
      </c>
      <c r="K25" s="27">
        <f t="shared" si="19"/>
        <v>2444</v>
      </c>
      <c r="L25" s="114">
        <f t="shared" si="20"/>
        <v>203.66666666666666</v>
      </c>
      <c r="M25" s="27">
        <v>90</v>
      </c>
      <c r="N25" s="27">
        <f t="shared" si="21"/>
        <v>12</v>
      </c>
      <c r="O25" s="27">
        <f t="shared" si="22"/>
        <v>2534</v>
      </c>
      <c r="P25" s="114">
        <f t="shared" si="23"/>
        <v>211.16666666666666</v>
      </c>
      <c r="R25" s="27">
        <f t="shared" si="24"/>
        <v>1</v>
      </c>
      <c r="S25" s="27">
        <v>3</v>
      </c>
      <c r="T25" s="27">
        <f t="shared" si="14"/>
        <v>4</v>
      </c>
      <c r="U25" s="27" t="str">
        <f t="shared" si="25"/>
        <v>Sieber</v>
      </c>
      <c r="V25" s="27" t="str">
        <f t="shared" si="15"/>
        <v>Heini</v>
      </c>
      <c r="W25" s="27" t="str">
        <f t="shared" si="15"/>
        <v>Kalkman</v>
      </c>
      <c r="X25" s="27" t="str">
        <f t="shared" si="15"/>
        <v>Iris</v>
      </c>
      <c r="Y25" s="27" t="str">
        <f t="shared" si="15"/>
        <v>Kalkman</v>
      </c>
      <c r="Z25" s="27" t="str">
        <f t="shared" si="15"/>
        <v>Jarden</v>
      </c>
      <c r="AA25" s="27" t="str">
        <f t="shared" si="15"/>
        <v>Torsello</v>
      </c>
      <c r="AB25" s="27" t="str">
        <f t="shared" si="15"/>
        <v>Marco</v>
      </c>
    </row>
    <row r="26" spans="1:28" x14ac:dyDescent="0.25">
      <c r="A26" s="110">
        <v>4</v>
      </c>
      <c r="B26" s="110" t="str">
        <f>'Tag 2'!A$30</f>
        <v>BVR 1</v>
      </c>
      <c r="C26" s="111">
        <f>'Tag 2'!T$29</f>
        <v>2550</v>
      </c>
      <c r="D26" s="112">
        <f>'Tag 2'!U$29</f>
        <v>212.5</v>
      </c>
      <c r="E26" s="111">
        <f>'Tag 2'!N$29+'Tag 2'!N$30+'Tag 2'!N$31+'Tag 2'!N$32</f>
        <v>12</v>
      </c>
      <c r="F26" s="113"/>
      <c r="G26" s="27">
        <f t="shared" si="16"/>
        <v>2</v>
      </c>
      <c r="H26" s="27">
        <f t="shared" si="17"/>
        <v>3</v>
      </c>
      <c r="J26" s="27" t="str">
        <f t="shared" si="18"/>
        <v>Flying Pins</v>
      </c>
      <c r="K26" s="27">
        <f t="shared" si="19"/>
        <v>2410</v>
      </c>
      <c r="L26" s="114">
        <f t="shared" si="20"/>
        <v>200.83333333333334</v>
      </c>
      <c r="M26" s="27">
        <v>70</v>
      </c>
      <c r="N26" s="27">
        <f t="shared" si="21"/>
        <v>12</v>
      </c>
      <c r="O26" s="27">
        <f t="shared" si="22"/>
        <v>2480</v>
      </c>
      <c r="P26" s="114">
        <f t="shared" si="23"/>
        <v>206.66666666666666</v>
      </c>
      <c r="R26" s="27">
        <f t="shared" si="24"/>
        <v>3</v>
      </c>
      <c r="S26" s="27">
        <v>4</v>
      </c>
      <c r="T26" s="27">
        <f t="shared" si="14"/>
        <v>1</v>
      </c>
      <c r="U26" s="27" t="str">
        <f t="shared" si="25"/>
        <v>Tellenbach</v>
      </c>
      <c r="V26" s="27" t="str">
        <f t="shared" si="15"/>
        <v>Hansruedi</v>
      </c>
      <c r="W26" s="27" t="str">
        <f t="shared" si="15"/>
        <v>Fehr</v>
      </c>
      <c r="X26" s="27" t="str">
        <f t="shared" si="15"/>
        <v>Markus</v>
      </c>
      <c r="Y26" s="27" t="str">
        <f t="shared" si="15"/>
        <v>Schäpper</v>
      </c>
      <c r="Z26" s="27" t="str">
        <f t="shared" si="15"/>
        <v>Benjamin</v>
      </c>
      <c r="AA26" s="27" t="str">
        <f t="shared" si="15"/>
        <v>Hodzic</v>
      </c>
      <c r="AB26" s="27" t="str">
        <f t="shared" si="15"/>
        <v>Levin</v>
      </c>
    </row>
    <row r="27" spans="1:28" x14ac:dyDescent="0.25">
      <c r="A27" s="110">
        <v>5</v>
      </c>
      <c r="B27" s="110" t="str">
        <f>'Tag 2'!A$39</f>
        <v>BVR 2</v>
      </c>
      <c r="C27" s="111">
        <f>'Tag 2'!T$38</f>
        <v>2444</v>
      </c>
      <c r="D27" s="112">
        <f>'Tag 2'!U$38</f>
        <v>203.66666666666666</v>
      </c>
      <c r="E27" s="111">
        <f>'Tag 2'!N$38+'Tag 2'!N$39+'Tag 2'!N$40+'Tag 2'!N$41</f>
        <v>12</v>
      </c>
      <c r="F27" s="113"/>
      <c r="G27" s="27">
        <f t="shared" si="16"/>
        <v>3</v>
      </c>
      <c r="H27" s="27">
        <f t="shared" si="17"/>
        <v>2</v>
      </c>
      <c r="J27" s="27" t="str">
        <f t="shared" si="18"/>
        <v>Tornados 2</v>
      </c>
      <c r="K27" s="27">
        <f t="shared" si="19"/>
        <v>2351</v>
      </c>
      <c r="L27" s="114">
        <f t="shared" si="20"/>
        <v>195.91666666666666</v>
      </c>
      <c r="M27" s="27">
        <v>50</v>
      </c>
      <c r="N27" s="27">
        <f t="shared" si="21"/>
        <v>12</v>
      </c>
      <c r="O27" s="27">
        <f t="shared" si="22"/>
        <v>2401</v>
      </c>
      <c r="P27" s="114">
        <f t="shared" si="23"/>
        <v>200.08333333333334</v>
      </c>
      <c r="R27" s="27">
        <f t="shared" si="24"/>
        <v>5</v>
      </c>
      <c r="S27" s="27">
        <v>5</v>
      </c>
      <c r="T27" s="27">
        <f t="shared" si="14"/>
        <v>3</v>
      </c>
      <c r="U27" s="27" t="str">
        <f t="shared" si="25"/>
        <v>Schönenberger</v>
      </c>
      <c r="V27" s="27" t="str">
        <f t="shared" si="15"/>
        <v>Myrta</v>
      </c>
      <c r="W27" s="27" t="str">
        <f t="shared" si="15"/>
        <v>Zeberli</v>
      </c>
      <c r="X27" s="27" t="str">
        <f t="shared" si="15"/>
        <v>Jacqueline</v>
      </c>
      <c r="Y27" s="27" t="str">
        <f t="shared" si="15"/>
        <v>Kalt</v>
      </c>
      <c r="Z27" s="27" t="str">
        <f t="shared" si="15"/>
        <v>Angela</v>
      </c>
      <c r="AA27" s="27" t="str">
        <f t="shared" si="15"/>
        <v>Bächler</v>
      </c>
      <c r="AB27" s="27" t="str">
        <f t="shared" si="15"/>
        <v>Sandro</v>
      </c>
    </row>
    <row r="28" spans="1:28" x14ac:dyDescent="0.25">
      <c r="A28" s="110">
        <v>6</v>
      </c>
      <c r="B28" s="110" t="str">
        <f>'Tag 2'!A$48</f>
        <v/>
      </c>
      <c r="C28" s="111" t="str">
        <f>'Tag 2'!T$47</f>
        <v/>
      </c>
      <c r="D28" s="112" t="str">
        <f>'Tag 2'!U$47</f>
        <v/>
      </c>
      <c r="E28" s="111">
        <f>'Tag 2'!N$47+'Tag 2'!N$48+'Tag 2'!N$49+'Tag 2'!N$50</f>
        <v>0</v>
      </c>
      <c r="F28" s="113"/>
      <c r="G28" s="27" t="e">
        <f t="shared" si="16"/>
        <v>#VALUE!</v>
      </c>
      <c r="H28" s="27" t="e">
        <f t="shared" si="17"/>
        <v>#N/A</v>
      </c>
      <c r="J28" s="27" t="str">
        <f t="shared" si="18"/>
        <v/>
      </c>
      <c r="K28" s="27" t="e">
        <f t="shared" si="19"/>
        <v>#N/A</v>
      </c>
      <c r="L28" s="114" t="e">
        <f t="shared" si="20"/>
        <v>#N/A</v>
      </c>
      <c r="M28" s="27">
        <v>30</v>
      </c>
      <c r="N28" s="27" t="str">
        <f t="shared" si="21"/>
        <v/>
      </c>
      <c r="O28" s="27" t="str">
        <f t="shared" si="22"/>
        <v/>
      </c>
      <c r="P28" s="114" t="str">
        <f t="shared" si="23"/>
        <v/>
      </c>
      <c r="R28" s="27">
        <f t="shared" si="24"/>
        <v>2</v>
      </c>
      <c r="S28" s="27">
        <v>6</v>
      </c>
      <c r="T28" s="27" t="e">
        <f t="shared" si="14"/>
        <v>#N/A</v>
      </c>
      <c r="U28" s="27" t="str">
        <f t="shared" si="25"/>
        <v/>
      </c>
      <c r="V28" s="27" t="str">
        <f t="shared" si="15"/>
        <v/>
      </c>
      <c r="W28" s="27" t="str">
        <f t="shared" si="15"/>
        <v/>
      </c>
      <c r="X28" s="27" t="str">
        <f t="shared" si="15"/>
        <v/>
      </c>
      <c r="Y28" s="27" t="str">
        <f t="shared" si="15"/>
        <v/>
      </c>
      <c r="Z28" s="27" t="str">
        <f t="shared" si="15"/>
        <v/>
      </c>
      <c r="AA28" s="27" t="str">
        <f t="shared" si="15"/>
        <v/>
      </c>
      <c r="AB28" s="27" t="str">
        <f t="shared" si="15"/>
        <v/>
      </c>
    </row>
    <row r="29" spans="1:28" x14ac:dyDescent="0.25">
      <c r="A29" s="110">
        <v>7</v>
      </c>
      <c r="B29" s="110" t="str">
        <f>'Tag 2'!A$57</f>
        <v/>
      </c>
      <c r="C29" s="111" t="str">
        <f>'Tag 2'!T$56</f>
        <v/>
      </c>
      <c r="D29" s="112" t="str">
        <f>'Tag 2'!U$56</f>
        <v/>
      </c>
      <c r="E29" s="111">
        <f>'Tag 2'!N$56+'Tag 2'!N$57+'Tag 2'!N$58+'Tag 2'!N$59</f>
        <v>0</v>
      </c>
      <c r="F29" s="113"/>
      <c r="G29" s="27" t="e">
        <f t="shared" si="16"/>
        <v>#VALUE!</v>
      </c>
      <c r="H29" s="27" t="e">
        <f t="shared" si="17"/>
        <v>#N/A</v>
      </c>
      <c r="J29" s="27" t="str">
        <f t="shared" si="18"/>
        <v/>
      </c>
      <c r="K29" s="27" t="e">
        <f t="shared" si="19"/>
        <v>#N/A</v>
      </c>
      <c r="L29" s="114" t="e">
        <f t="shared" si="20"/>
        <v>#N/A</v>
      </c>
      <c r="M29" s="27">
        <v>20</v>
      </c>
      <c r="N29" s="27" t="str">
        <f t="shared" si="21"/>
        <v/>
      </c>
      <c r="O29" s="27" t="str">
        <f t="shared" si="22"/>
        <v/>
      </c>
      <c r="P29" s="114" t="str">
        <f t="shared" si="23"/>
        <v/>
      </c>
      <c r="R29" s="27">
        <f t="shared" si="24"/>
        <v>6</v>
      </c>
      <c r="S29" s="27">
        <v>7</v>
      </c>
      <c r="T29" s="27" t="e">
        <f t="shared" si="14"/>
        <v>#N/A</v>
      </c>
      <c r="U29" s="27" t="str">
        <f t="shared" si="25"/>
        <v/>
      </c>
      <c r="V29" s="27" t="str">
        <f t="shared" si="15"/>
        <v/>
      </c>
      <c r="W29" s="27" t="str">
        <f t="shared" si="15"/>
        <v/>
      </c>
      <c r="X29" s="27" t="str">
        <f t="shared" si="15"/>
        <v/>
      </c>
      <c r="Y29" s="27" t="str">
        <f t="shared" si="15"/>
        <v/>
      </c>
      <c r="Z29" s="27" t="str">
        <f t="shared" si="15"/>
        <v/>
      </c>
      <c r="AA29" s="27" t="str">
        <f t="shared" si="15"/>
        <v/>
      </c>
      <c r="AB29" s="27" t="str">
        <f t="shared" si="15"/>
        <v/>
      </c>
    </row>
    <row r="30" spans="1:28" x14ac:dyDescent="0.25">
      <c r="A30" s="110">
        <v>8</v>
      </c>
      <c r="B30" s="110" t="str">
        <f>'Tag 2'!A$66</f>
        <v/>
      </c>
      <c r="C30" s="111" t="str">
        <f>'Tag 2'!T$65</f>
        <v/>
      </c>
      <c r="D30" s="112" t="str">
        <f>'Tag 2'!U$65</f>
        <v/>
      </c>
      <c r="E30" s="111">
        <f>'Tag 2'!N$65+'Tag 2'!N$66+'Tag 2'!N$67+'Tag 2'!N$68</f>
        <v>0</v>
      </c>
      <c r="F30" s="113"/>
      <c r="G30" s="27" t="e">
        <f t="shared" si="16"/>
        <v>#VALUE!</v>
      </c>
      <c r="H30" s="27" t="e">
        <f t="shared" si="17"/>
        <v>#N/A</v>
      </c>
      <c r="J30" s="27" t="str">
        <f t="shared" si="18"/>
        <v/>
      </c>
      <c r="K30" s="27" t="e">
        <f t="shared" si="19"/>
        <v>#N/A</v>
      </c>
      <c r="L30" s="114" t="e">
        <f t="shared" si="20"/>
        <v>#N/A</v>
      </c>
      <c r="M30" s="27">
        <v>10</v>
      </c>
      <c r="N30" s="27" t="str">
        <f t="shared" si="21"/>
        <v/>
      </c>
      <c r="O30" s="27" t="str">
        <f t="shared" si="22"/>
        <v/>
      </c>
      <c r="P30" s="114" t="str">
        <f t="shared" si="23"/>
        <v/>
      </c>
      <c r="R30" s="27">
        <f t="shared" si="24"/>
        <v>6</v>
      </c>
      <c r="S30" s="27">
        <v>8</v>
      </c>
      <c r="T30" s="27" t="e">
        <f t="shared" si="14"/>
        <v>#N/A</v>
      </c>
      <c r="U30" s="27" t="str">
        <f t="shared" si="25"/>
        <v/>
      </c>
      <c r="V30" s="27" t="str">
        <f t="shared" si="15"/>
        <v/>
      </c>
      <c r="W30" s="27" t="str">
        <f t="shared" si="15"/>
        <v/>
      </c>
      <c r="X30" s="27" t="str">
        <f t="shared" si="15"/>
        <v/>
      </c>
      <c r="Y30" s="27" t="str">
        <f t="shared" si="15"/>
        <v/>
      </c>
      <c r="Z30" s="27" t="str">
        <f t="shared" si="15"/>
        <v/>
      </c>
      <c r="AA30" s="27" t="str">
        <f t="shared" si="15"/>
        <v/>
      </c>
      <c r="AB30" s="27" t="str">
        <f t="shared" si="15"/>
        <v/>
      </c>
    </row>
    <row r="32" spans="1:28" ht="21" x14ac:dyDescent="0.25">
      <c r="A32" s="116" t="s">
        <v>81</v>
      </c>
    </row>
    <row r="33" spans="1:28" x14ac:dyDescent="0.25">
      <c r="B33" s="27" t="s">
        <v>99</v>
      </c>
      <c r="C33" s="27" t="s">
        <v>73</v>
      </c>
      <c r="D33" s="27" t="s">
        <v>74</v>
      </c>
      <c r="E33" s="27" t="s">
        <v>100</v>
      </c>
      <c r="G33" s="27" t="s">
        <v>97</v>
      </c>
      <c r="H33" s="27" t="s">
        <v>98</v>
      </c>
      <c r="J33" s="27" t="s">
        <v>99</v>
      </c>
      <c r="K33" s="27" t="s">
        <v>73</v>
      </c>
      <c r="L33" s="114" t="s">
        <v>74</v>
      </c>
      <c r="M33" s="27" t="s">
        <v>75</v>
      </c>
      <c r="N33" s="27" t="s">
        <v>100</v>
      </c>
      <c r="O33" s="27" t="s">
        <v>73</v>
      </c>
      <c r="P33" s="114" t="s">
        <v>74</v>
      </c>
      <c r="R33" s="27" t="s">
        <v>98</v>
      </c>
      <c r="S33" s="27" t="s">
        <v>97</v>
      </c>
      <c r="T33" s="27" t="s">
        <v>98</v>
      </c>
      <c r="U33" s="156" t="s">
        <v>145</v>
      </c>
      <c r="V33" s="156"/>
      <c r="W33" s="156" t="s">
        <v>146</v>
      </c>
      <c r="X33" s="156"/>
      <c r="Y33" s="156" t="s">
        <v>147</v>
      </c>
      <c r="Z33" s="156"/>
      <c r="AA33" s="156" t="s">
        <v>148</v>
      </c>
      <c r="AB33" s="156"/>
    </row>
    <row r="34" spans="1:28" x14ac:dyDescent="0.25">
      <c r="A34" s="110">
        <v>1</v>
      </c>
      <c r="B34" s="110" t="str">
        <f>'Tag 3'!A$3</f>
        <v>BVR 2</v>
      </c>
      <c r="C34" s="111">
        <f>'Tag 3'!T$2</f>
        <v>2378</v>
      </c>
      <c r="D34" s="112">
        <f>'Tag 3'!U$2</f>
        <v>198.16666666666666</v>
      </c>
      <c r="E34" s="111">
        <f>'Tag 3'!N$2+'Tag 3'!N$3+'Tag 3'!N$4+'Tag 3'!N$5</f>
        <v>12</v>
      </c>
      <c r="F34" s="113"/>
      <c r="G34" s="27">
        <f>RANK(C34,C$34:C$41)</f>
        <v>3</v>
      </c>
      <c r="H34" s="27">
        <f>MATCH(A34,G$34:G$41,0)</f>
        <v>2</v>
      </c>
      <c r="J34" s="27" t="str">
        <f>IF(B34="","",INDEX(B$34:B$41,H34))</f>
        <v>BVR 1</v>
      </c>
      <c r="K34" s="27">
        <f>INDEX(C$34:C$41,H34)</f>
        <v>2477</v>
      </c>
      <c r="L34" s="114">
        <f>INDEX(D$34:D$41,H34)</f>
        <v>206.41666666666666</v>
      </c>
      <c r="M34" s="27">
        <v>150</v>
      </c>
      <c r="N34" s="27">
        <f>IF(B34="","",INDEX(E$34:E$41,H34))</f>
        <v>12</v>
      </c>
      <c r="O34" s="27">
        <f>IF(B34="","",K34+M34)</f>
        <v>2627</v>
      </c>
      <c r="P34" s="114">
        <f>IF(B34="","",O34/N34)</f>
        <v>218.91666666666666</v>
      </c>
      <c r="R34" s="27">
        <f>MATCH(C167,J$34:J$41,0)</f>
        <v>2</v>
      </c>
      <c r="S34" s="27">
        <v>1</v>
      </c>
      <c r="T34" s="27">
        <f t="shared" ref="T34:T41" si="26">MATCH(J34,J$2:J$9,0)</f>
        <v>5</v>
      </c>
      <c r="U34" s="27" t="str">
        <f>IF($B34="","",INDEX(K$2:K$9,$T34))</f>
        <v>Fehr</v>
      </c>
      <c r="V34" s="27" t="str">
        <f t="shared" ref="V34:AB41" si="27">IF($B34="","",INDEX(L$2:L$9,$T34))</f>
        <v>Patrick</v>
      </c>
      <c r="W34" s="27" t="str">
        <f t="shared" si="27"/>
        <v>Bacchi</v>
      </c>
      <c r="X34" s="27" t="str">
        <f t="shared" si="27"/>
        <v>Pascal</v>
      </c>
      <c r="Y34" s="27" t="str">
        <f t="shared" si="27"/>
        <v>Simeaner</v>
      </c>
      <c r="Z34" s="27" t="str">
        <f t="shared" si="27"/>
        <v>Andreas</v>
      </c>
      <c r="AA34" s="27" t="str">
        <f t="shared" si="27"/>
        <v/>
      </c>
      <c r="AB34" s="27" t="str">
        <f t="shared" si="27"/>
        <v/>
      </c>
    </row>
    <row r="35" spans="1:28" x14ac:dyDescent="0.25">
      <c r="A35" s="110">
        <v>2</v>
      </c>
      <c r="B35" s="110" t="str">
        <f>'Tag 3'!A$12</f>
        <v>BVR 1</v>
      </c>
      <c r="C35" s="111">
        <f>'Tag 3'!T$11</f>
        <v>2477</v>
      </c>
      <c r="D35" s="112">
        <f>'Tag 3'!U$11</f>
        <v>206.41666666666666</v>
      </c>
      <c r="E35" s="111">
        <f>'Tag 3'!N$11+'Tag 3'!N$12+'Tag 3'!N$13+'Tag 3'!N$14</f>
        <v>12</v>
      </c>
      <c r="F35" s="113"/>
      <c r="G35" s="27">
        <f t="shared" ref="G35:G41" si="28">RANK(C35,C$34:C$41)</f>
        <v>1</v>
      </c>
      <c r="H35" s="27">
        <f t="shared" ref="H35:H41" si="29">MATCH(A35,G$34:G$41,0)</f>
        <v>5</v>
      </c>
      <c r="J35" s="27" t="str">
        <f t="shared" ref="J35:J41" si="30">IF(B35="","",INDEX(B$34:B$41,H35))</f>
        <v>Flying Pins</v>
      </c>
      <c r="K35" s="27">
        <f t="shared" ref="K35:K41" si="31">INDEX(C$34:C$41,H35)</f>
        <v>2473</v>
      </c>
      <c r="L35" s="114">
        <f t="shared" ref="L35:L41" si="32">INDEX(D$34:D$41,H35)</f>
        <v>206.08333333333334</v>
      </c>
      <c r="M35" s="27">
        <v>120</v>
      </c>
      <c r="N35" s="27">
        <f t="shared" ref="N35:N41" si="33">IF(B35="","",INDEX(E$34:E$41,H35))</f>
        <v>12</v>
      </c>
      <c r="O35" s="27">
        <f t="shared" ref="O35:O41" si="34">IF(B35="","",K35+M35)</f>
        <v>2593</v>
      </c>
      <c r="P35" s="114">
        <f t="shared" ref="P35:P41" si="35">IF(B35="","",O35/N35)</f>
        <v>216.08333333333334</v>
      </c>
      <c r="R35" s="27">
        <f>MATCH(C168,J$34:J$41,0)</f>
        <v>6</v>
      </c>
      <c r="S35" s="27">
        <v>2</v>
      </c>
      <c r="T35" s="27">
        <f t="shared" si="26"/>
        <v>1</v>
      </c>
      <c r="U35" s="27" t="str">
        <f t="shared" ref="U35:U41" si="36">IF($B35="","",INDEX(K$2:K$9,$T35))</f>
        <v>Tellenbach</v>
      </c>
      <c r="V35" s="27" t="str">
        <f t="shared" si="27"/>
        <v>Hansruedi</v>
      </c>
      <c r="W35" s="27" t="str">
        <f t="shared" si="27"/>
        <v>Fehr</v>
      </c>
      <c r="X35" s="27" t="str">
        <f t="shared" si="27"/>
        <v>Markus</v>
      </c>
      <c r="Y35" s="27" t="str">
        <f t="shared" si="27"/>
        <v>Schäpper</v>
      </c>
      <c r="Z35" s="27" t="str">
        <f t="shared" si="27"/>
        <v>Benjamin</v>
      </c>
      <c r="AA35" s="27" t="str">
        <f t="shared" si="27"/>
        <v>Hodzic</v>
      </c>
      <c r="AB35" s="27" t="str">
        <f t="shared" si="27"/>
        <v>Levin</v>
      </c>
    </row>
    <row r="36" spans="1:28" x14ac:dyDescent="0.25">
      <c r="A36" s="110">
        <v>3</v>
      </c>
      <c r="B36" s="110" t="str">
        <f>'Tag 3'!A$21</f>
        <v>Tornados 1</v>
      </c>
      <c r="C36" s="111">
        <f>'Tag 3'!T$20</f>
        <v>2370</v>
      </c>
      <c r="D36" s="112">
        <f>'Tag 3'!U$20</f>
        <v>197.5</v>
      </c>
      <c r="E36" s="111">
        <f>'Tag 3'!N$20+'Tag 3'!N$21+'Tag 3'!N$22+'Tag 3'!N$23</f>
        <v>12</v>
      </c>
      <c r="F36" s="113"/>
      <c r="G36" s="27">
        <f t="shared" si="28"/>
        <v>4</v>
      </c>
      <c r="H36" s="27">
        <f t="shared" si="29"/>
        <v>1</v>
      </c>
      <c r="J36" s="27" t="str">
        <f t="shared" si="30"/>
        <v>BVR 2</v>
      </c>
      <c r="K36" s="27">
        <f t="shared" si="31"/>
        <v>2378</v>
      </c>
      <c r="L36" s="114">
        <f t="shared" si="32"/>
        <v>198.16666666666666</v>
      </c>
      <c r="M36" s="27">
        <v>90</v>
      </c>
      <c r="N36" s="27">
        <f t="shared" si="33"/>
        <v>12</v>
      </c>
      <c r="O36" s="27">
        <f t="shared" si="34"/>
        <v>2468</v>
      </c>
      <c r="P36" s="114">
        <f t="shared" si="35"/>
        <v>205.66666666666666</v>
      </c>
      <c r="R36" s="27">
        <f t="shared" ref="R36:R40" si="37">MATCH(C169,J$34:J$41,0)</f>
        <v>4</v>
      </c>
      <c r="S36" s="27">
        <v>3</v>
      </c>
      <c r="T36" s="27">
        <f t="shared" si="26"/>
        <v>4</v>
      </c>
      <c r="U36" s="27" t="str">
        <f t="shared" si="36"/>
        <v>Sieber</v>
      </c>
      <c r="V36" s="27" t="str">
        <f t="shared" si="27"/>
        <v>Heini</v>
      </c>
      <c r="W36" s="27" t="str">
        <f t="shared" si="27"/>
        <v>Kalkman</v>
      </c>
      <c r="X36" s="27" t="str">
        <f t="shared" si="27"/>
        <v>Iris</v>
      </c>
      <c r="Y36" s="27" t="str">
        <f t="shared" si="27"/>
        <v>Kalkman</v>
      </c>
      <c r="Z36" s="27" t="str">
        <f t="shared" si="27"/>
        <v>Jarden</v>
      </c>
      <c r="AA36" s="27" t="str">
        <f t="shared" si="27"/>
        <v>Torsello</v>
      </c>
      <c r="AB36" s="27" t="str">
        <f t="shared" si="27"/>
        <v>Marco</v>
      </c>
    </row>
    <row r="37" spans="1:28" x14ac:dyDescent="0.25">
      <c r="A37" s="110">
        <v>4</v>
      </c>
      <c r="B37" s="110" t="str">
        <f>'Tag 3'!A$30</f>
        <v/>
      </c>
      <c r="C37" s="111" t="str">
        <f>'Tag 3'!T$29</f>
        <v/>
      </c>
      <c r="D37" s="112" t="str">
        <f>'Tag 3'!U$29</f>
        <v/>
      </c>
      <c r="E37" s="111">
        <f>'Tag 3'!N$29+'Tag 3'!N$30+'Tag 3'!N$31+'Tag 3'!N$32</f>
        <v>0</v>
      </c>
      <c r="F37" s="113"/>
      <c r="G37" s="27" t="e">
        <f t="shared" si="28"/>
        <v>#VALUE!</v>
      </c>
      <c r="H37" s="27">
        <f t="shared" si="29"/>
        <v>3</v>
      </c>
      <c r="J37" s="27" t="str">
        <f>IF(B36="","",INDEX(B$34:B$41,H37))</f>
        <v>Tornados 1</v>
      </c>
      <c r="K37" s="27">
        <f t="shared" si="31"/>
        <v>2370</v>
      </c>
      <c r="L37" s="114">
        <f t="shared" si="32"/>
        <v>197.5</v>
      </c>
      <c r="M37" s="27">
        <v>70</v>
      </c>
      <c r="N37" s="27">
        <f>IF(B36="","",INDEX(E$34:E$41,H37))</f>
        <v>12</v>
      </c>
      <c r="O37" s="27">
        <f>IF(B36="","",K37+M37)</f>
        <v>2440</v>
      </c>
      <c r="P37" s="114">
        <f>IF(B36="","",O37/N37)</f>
        <v>203.33333333333334</v>
      </c>
      <c r="R37" s="27">
        <f t="shared" si="37"/>
        <v>3</v>
      </c>
      <c r="S37" s="27">
        <v>4</v>
      </c>
      <c r="T37" s="27">
        <f t="shared" si="26"/>
        <v>2</v>
      </c>
      <c r="U37" s="27" t="str">
        <f t="shared" ref="U37:Z37" si="38">IF($B36="","",INDEX(K$2:K$9,$T37))</f>
        <v>Unternährer</v>
      </c>
      <c r="V37" s="27" t="str">
        <f t="shared" si="38"/>
        <v>Peter</v>
      </c>
      <c r="W37" s="27" t="str">
        <f t="shared" si="38"/>
        <v>Seiler</v>
      </c>
      <c r="X37" s="27" t="str">
        <f t="shared" si="38"/>
        <v>Franz</v>
      </c>
      <c r="Y37" s="27" t="str">
        <f t="shared" si="38"/>
        <v>Hutter</v>
      </c>
      <c r="Z37" s="27" t="str">
        <f t="shared" si="38"/>
        <v>Marcel</v>
      </c>
      <c r="AA37" s="27" t="str">
        <f t="shared" si="27"/>
        <v/>
      </c>
      <c r="AB37" s="27" t="str">
        <f t="shared" si="27"/>
        <v/>
      </c>
    </row>
    <row r="38" spans="1:28" x14ac:dyDescent="0.25">
      <c r="A38" s="110">
        <v>5</v>
      </c>
      <c r="B38" s="110" t="str">
        <f>'Tag 3'!A$39</f>
        <v>Flying Pins</v>
      </c>
      <c r="C38" s="111">
        <f>'Tag 3'!T$38</f>
        <v>2473</v>
      </c>
      <c r="D38" s="112">
        <f>'Tag 3'!U$38</f>
        <v>206.08333333333334</v>
      </c>
      <c r="E38" s="111">
        <f>'Tag 3'!N$38+'Tag 3'!N$39+'Tag 3'!N$40+'Tag 3'!N$41</f>
        <v>12</v>
      </c>
      <c r="F38" s="113"/>
      <c r="G38" s="27">
        <f t="shared" si="28"/>
        <v>2</v>
      </c>
      <c r="H38" s="27">
        <f t="shared" si="29"/>
        <v>6</v>
      </c>
      <c r="J38" s="27" t="str">
        <f t="shared" si="30"/>
        <v>Tornados 2</v>
      </c>
      <c r="K38" s="27">
        <f t="shared" si="31"/>
        <v>2323</v>
      </c>
      <c r="L38" s="114">
        <f t="shared" si="32"/>
        <v>193.58333333333334</v>
      </c>
      <c r="M38" s="27">
        <v>50</v>
      </c>
      <c r="N38" s="27">
        <f t="shared" si="33"/>
        <v>12</v>
      </c>
      <c r="O38" s="27">
        <f t="shared" si="34"/>
        <v>2373</v>
      </c>
      <c r="P38" s="114">
        <f t="shared" si="35"/>
        <v>197.75</v>
      </c>
      <c r="R38" s="27">
        <f t="shared" si="37"/>
        <v>5</v>
      </c>
      <c r="S38" s="27">
        <v>5</v>
      </c>
      <c r="T38" s="27">
        <f t="shared" si="26"/>
        <v>3</v>
      </c>
      <c r="U38" s="27" t="str">
        <f t="shared" si="36"/>
        <v>Schönenberger</v>
      </c>
      <c r="V38" s="27" t="str">
        <f t="shared" si="27"/>
        <v>Myrta</v>
      </c>
      <c r="W38" s="27" t="str">
        <f t="shared" si="27"/>
        <v>Zeberli</v>
      </c>
      <c r="X38" s="27" t="str">
        <f t="shared" si="27"/>
        <v>Jacqueline</v>
      </c>
      <c r="Y38" s="27" t="str">
        <f t="shared" si="27"/>
        <v>Kalt</v>
      </c>
      <c r="Z38" s="27" t="str">
        <f t="shared" si="27"/>
        <v>Angela</v>
      </c>
      <c r="AA38" s="27" t="str">
        <f t="shared" si="27"/>
        <v>Bächler</v>
      </c>
      <c r="AB38" s="27" t="str">
        <f t="shared" si="27"/>
        <v>Sandro</v>
      </c>
    </row>
    <row r="39" spans="1:28" x14ac:dyDescent="0.25">
      <c r="A39" s="110">
        <v>6</v>
      </c>
      <c r="B39" s="110" t="str">
        <f>'Tag 3'!A$48</f>
        <v>Tornados 2</v>
      </c>
      <c r="C39" s="111">
        <f>'Tag 3'!T$47</f>
        <v>2323</v>
      </c>
      <c r="D39" s="112">
        <f>'Tag 3'!U$47</f>
        <v>193.58333333333334</v>
      </c>
      <c r="E39" s="111">
        <f>'Tag 3'!N$47+'Tag 3'!N$48+'Tag 3'!N$49+'Tag 3'!N$50</f>
        <v>12</v>
      </c>
      <c r="F39" s="113"/>
      <c r="G39" s="27">
        <f t="shared" si="28"/>
        <v>5</v>
      </c>
      <c r="H39" s="27" t="e">
        <f t="shared" si="29"/>
        <v>#N/A</v>
      </c>
      <c r="J39" s="27" t="str">
        <f>IF(B37="","",INDEX(B$34:B$41,H39))</f>
        <v/>
      </c>
      <c r="K39" s="27" t="e">
        <f t="shared" si="31"/>
        <v>#N/A</v>
      </c>
      <c r="L39" s="114" t="e">
        <f t="shared" si="32"/>
        <v>#N/A</v>
      </c>
      <c r="M39" s="27">
        <v>30</v>
      </c>
      <c r="N39" s="27" t="str">
        <f>IF(B37="","",INDEX(E$34:E$41,H39))</f>
        <v/>
      </c>
      <c r="O39" s="27" t="str">
        <f>IF(B37="","",K39+M39)</f>
        <v/>
      </c>
      <c r="P39" s="114" t="str">
        <f>IF(B37="","",O39/N39)</f>
        <v/>
      </c>
      <c r="R39" s="27">
        <f t="shared" si="37"/>
        <v>1</v>
      </c>
      <c r="S39" s="27">
        <v>6</v>
      </c>
      <c r="T39" s="27" t="e">
        <f t="shared" si="26"/>
        <v>#N/A</v>
      </c>
      <c r="U39" s="27" t="str">
        <f t="shared" ref="U39:AB39" si="39">IF($B37="","",INDEX(K$2:K$9,$T39))</f>
        <v/>
      </c>
      <c r="V39" s="27" t="str">
        <f t="shared" si="39"/>
        <v/>
      </c>
      <c r="W39" s="27" t="str">
        <f t="shared" si="39"/>
        <v/>
      </c>
      <c r="X39" s="27" t="str">
        <f t="shared" si="39"/>
        <v/>
      </c>
      <c r="Y39" s="27" t="str">
        <f t="shared" si="39"/>
        <v/>
      </c>
      <c r="Z39" s="27" t="str">
        <f t="shared" si="39"/>
        <v/>
      </c>
      <c r="AA39" s="27" t="str">
        <f t="shared" si="39"/>
        <v/>
      </c>
      <c r="AB39" s="27" t="str">
        <f t="shared" si="39"/>
        <v/>
      </c>
    </row>
    <row r="40" spans="1:28" x14ac:dyDescent="0.25">
      <c r="A40" s="110">
        <v>7</v>
      </c>
      <c r="B40" s="110" t="str">
        <f>'Tag 3'!A$57</f>
        <v/>
      </c>
      <c r="C40" s="111" t="str">
        <f>'Tag 3'!T$56</f>
        <v/>
      </c>
      <c r="D40" s="112" t="str">
        <f>'Tag 3'!U$56</f>
        <v/>
      </c>
      <c r="E40" s="111">
        <f>'Tag 3'!N$56+'Tag 3'!N$57+'Tag 3'!N$58+'Tag 3'!N$59</f>
        <v>0</v>
      </c>
      <c r="F40" s="113"/>
      <c r="G40" s="27" t="e">
        <f t="shared" si="28"/>
        <v>#VALUE!</v>
      </c>
      <c r="H40" s="27" t="e">
        <f t="shared" si="29"/>
        <v>#N/A</v>
      </c>
      <c r="J40" s="27" t="str">
        <f t="shared" si="30"/>
        <v/>
      </c>
      <c r="K40" s="27" t="e">
        <f t="shared" si="31"/>
        <v>#N/A</v>
      </c>
      <c r="L40" s="114" t="e">
        <f t="shared" si="32"/>
        <v>#N/A</v>
      </c>
      <c r="M40" s="27">
        <v>20</v>
      </c>
      <c r="N40" s="27" t="str">
        <f t="shared" si="33"/>
        <v/>
      </c>
      <c r="O40" s="27" t="str">
        <f t="shared" si="34"/>
        <v/>
      </c>
      <c r="P40" s="114" t="str">
        <f t="shared" si="35"/>
        <v/>
      </c>
      <c r="R40" s="27">
        <f t="shared" si="37"/>
        <v>6</v>
      </c>
      <c r="S40" s="27">
        <v>7</v>
      </c>
      <c r="T40" s="27" t="e">
        <f t="shared" si="26"/>
        <v>#N/A</v>
      </c>
      <c r="U40" s="27" t="str">
        <f t="shared" si="36"/>
        <v/>
      </c>
      <c r="V40" s="27" t="str">
        <f t="shared" si="27"/>
        <v/>
      </c>
      <c r="W40" s="27" t="str">
        <f t="shared" si="27"/>
        <v/>
      </c>
      <c r="X40" s="27" t="str">
        <f t="shared" si="27"/>
        <v/>
      </c>
      <c r="Y40" s="27" t="str">
        <f t="shared" si="27"/>
        <v/>
      </c>
      <c r="Z40" s="27" t="str">
        <f t="shared" si="27"/>
        <v/>
      </c>
      <c r="AA40" s="27" t="str">
        <f t="shared" si="27"/>
        <v/>
      </c>
      <c r="AB40" s="27" t="str">
        <f t="shared" si="27"/>
        <v/>
      </c>
    </row>
    <row r="41" spans="1:28" x14ac:dyDescent="0.25">
      <c r="A41" s="110">
        <v>8</v>
      </c>
      <c r="B41" s="110" t="str">
        <f>'Tag 3'!A$66</f>
        <v/>
      </c>
      <c r="C41" s="111" t="str">
        <f>'Tag 3'!T$65</f>
        <v/>
      </c>
      <c r="D41" s="112" t="str">
        <f>'Tag 3'!U$65</f>
        <v/>
      </c>
      <c r="E41" s="111">
        <f>'Tag 3'!N$65+'Tag 3'!N$66+'Tag 3'!N$67+'Tag 3'!N$68</f>
        <v>0</v>
      </c>
      <c r="F41" s="113"/>
      <c r="G41" s="27" t="e">
        <f t="shared" si="28"/>
        <v>#VALUE!</v>
      </c>
      <c r="H41" s="27" t="e">
        <f t="shared" si="29"/>
        <v>#N/A</v>
      </c>
      <c r="J41" s="27" t="str">
        <f t="shared" si="30"/>
        <v/>
      </c>
      <c r="K41" s="27" t="e">
        <f t="shared" si="31"/>
        <v>#N/A</v>
      </c>
      <c r="L41" s="114" t="e">
        <f t="shared" si="32"/>
        <v>#N/A</v>
      </c>
      <c r="M41" s="27">
        <v>10</v>
      </c>
      <c r="N41" s="27" t="str">
        <f t="shared" si="33"/>
        <v/>
      </c>
      <c r="O41" s="27" t="str">
        <f t="shared" si="34"/>
        <v/>
      </c>
      <c r="P41" s="114" t="str">
        <f t="shared" si="35"/>
        <v/>
      </c>
      <c r="R41" s="27">
        <f>MATCH(C174,J$34:J$41,0)</f>
        <v>6</v>
      </c>
      <c r="S41" s="27">
        <v>8</v>
      </c>
      <c r="T41" s="27" t="e">
        <f t="shared" si="26"/>
        <v>#N/A</v>
      </c>
      <c r="U41" s="27" t="str">
        <f t="shared" si="36"/>
        <v/>
      </c>
      <c r="V41" s="27" t="str">
        <f t="shared" si="27"/>
        <v/>
      </c>
      <c r="W41" s="27" t="str">
        <f t="shared" si="27"/>
        <v/>
      </c>
      <c r="X41" s="27" t="str">
        <f t="shared" si="27"/>
        <v/>
      </c>
      <c r="Y41" s="27" t="str">
        <f t="shared" si="27"/>
        <v/>
      </c>
      <c r="Z41" s="27" t="str">
        <f t="shared" si="27"/>
        <v/>
      </c>
      <c r="AA41" s="27" t="str">
        <f t="shared" si="27"/>
        <v/>
      </c>
      <c r="AB41" s="27" t="str">
        <f t="shared" si="27"/>
        <v/>
      </c>
    </row>
    <row r="43" spans="1:28" ht="21" x14ac:dyDescent="0.25">
      <c r="A43" s="116" t="s">
        <v>82</v>
      </c>
    </row>
    <row r="44" spans="1:28" x14ac:dyDescent="0.25">
      <c r="B44" s="27" t="s">
        <v>99</v>
      </c>
      <c r="C44" s="27" t="s">
        <v>73</v>
      </c>
      <c r="D44" s="27" t="s">
        <v>74</v>
      </c>
      <c r="E44" s="27" t="s">
        <v>100</v>
      </c>
      <c r="G44" s="27" t="s">
        <v>97</v>
      </c>
      <c r="H44" s="27" t="s">
        <v>98</v>
      </c>
      <c r="J44" s="27" t="s">
        <v>99</v>
      </c>
      <c r="K44" s="27" t="s">
        <v>73</v>
      </c>
      <c r="L44" s="114" t="s">
        <v>74</v>
      </c>
      <c r="M44" s="27" t="s">
        <v>75</v>
      </c>
      <c r="N44" s="27" t="s">
        <v>100</v>
      </c>
      <c r="O44" s="27" t="s">
        <v>73</v>
      </c>
      <c r="P44" s="114" t="s">
        <v>74</v>
      </c>
      <c r="R44" s="27" t="s">
        <v>98</v>
      </c>
      <c r="S44" s="27" t="s">
        <v>97</v>
      </c>
      <c r="T44" s="27" t="s">
        <v>98</v>
      </c>
      <c r="U44" s="156" t="s">
        <v>145</v>
      </c>
      <c r="V44" s="156"/>
      <c r="W44" s="156" t="s">
        <v>146</v>
      </c>
      <c r="X44" s="156"/>
      <c r="Y44" s="156" t="s">
        <v>147</v>
      </c>
      <c r="Z44" s="156"/>
      <c r="AA44" s="156" t="s">
        <v>148</v>
      </c>
      <c r="AB44" s="156"/>
    </row>
    <row r="45" spans="1:28" x14ac:dyDescent="0.25">
      <c r="A45" s="110">
        <v>1</v>
      </c>
      <c r="B45" s="110" t="str">
        <f>'Tag 4'!A$3</f>
        <v>Flying Pins</v>
      </c>
      <c r="C45" s="111" t="str">
        <f>'Tag 4'!T$2</f>
        <v/>
      </c>
      <c r="D45" s="112" t="str">
        <f>'Tag 4'!U$2</f>
        <v/>
      </c>
      <c r="E45" s="111">
        <f>'Tag 4'!N$2+'Tag 4'!N$3+'Tag 4'!N$4+'Tag 4'!N$5</f>
        <v>0</v>
      </c>
      <c r="F45" s="113"/>
      <c r="G45" s="27" t="e">
        <f>RANK(C45,C$45:C$52)</f>
        <v>#VALUE!</v>
      </c>
      <c r="H45" s="27" t="e">
        <f>MATCH(A45,G$45:G$52,0)</f>
        <v>#N/A</v>
      </c>
      <c r="J45" s="27" t="e">
        <f>IF(B45="","",INDEX(B$45:B$52,H45))</f>
        <v>#N/A</v>
      </c>
      <c r="K45" s="27" t="e">
        <f>INDEX(C$45:C$52,H45)</f>
        <v>#N/A</v>
      </c>
      <c r="L45" s="114" t="e">
        <f>INDEX(D$45:D$52,H45)</f>
        <v>#N/A</v>
      </c>
      <c r="M45" s="27">
        <v>150</v>
      </c>
      <c r="N45" s="27" t="e">
        <f>IF(B45="","",INDEX(E$45:E$52,H45))</f>
        <v>#N/A</v>
      </c>
      <c r="O45" s="27" t="e">
        <f>IF(B45="","",K45+M45)</f>
        <v>#N/A</v>
      </c>
      <c r="P45" s="114" t="e">
        <f>IF(B45="","",O45/N45)</f>
        <v>#N/A</v>
      </c>
      <c r="R45" s="27" t="e">
        <f>MATCH(C167,J$45:J$52,0)</f>
        <v>#N/A</v>
      </c>
      <c r="S45" s="27">
        <v>1</v>
      </c>
      <c r="T45" s="27" t="e">
        <f t="shared" ref="T45:T52" si="40">MATCH(J45,J$2:J$9,0)</f>
        <v>#N/A</v>
      </c>
      <c r="U45" s="27" t="e">
        <f>IF($B45="","",INDEX(K$2:K$9,$T45))</f>
        <v>#N/A</v>
      </c>
      <c r="V45" s="27" t="e">
        <f t="shared" ref="V45:AB52" si="41">IF($B45="","",INDEX(L$2:L$9,$T45))</f>
        <v>#N/A</v>
      </c>
      <c r="W45" s="27" t="e">
        <f t="shared" si="41"/>
        <v>#N/A</v>
      </c>
      <c r="X45" s="27" t="e">
        <f t="shared" si="41"/>
        <v>#N/A</v>
      </c>
      <c r="Y45" s="27" t="e">
        <f t="shared" si="41"/>
        <v>#N/A</v>
      </c>
      <c r="Z45" s="27" t="e">
        <f t="shared" si="41"/>
        <v>#N/A</v>
      </c>
      <c r="AA45" s="27" t="e">
        <f t="shared" si="41"/>
        <v>#N/A</v>
      </c>
      <c r="AB45" s="27" t="e">
        <f t="shared" si="41"/>
        <v>#N/A</v>
      </c>
    </row>
    <row r="46" spans="1:28" x14ac:dyDescent="0.25">
      <c r="A46" s="110">
        <v>2</v>
      </c>
      <c r="B46" s="110" t="str">
        <f>'Tag 4'!A$12</f>
        <v>Tornados 1</v>
      </c>
      <c r="C46" s="111" t="str">
        <f>'Tag 4'!T$11</f>
        <v/>
      </c>
      <c r="D46" s="112" t="str">
        <f>'Tag 4'!U$11</f>
        <v/>
      </c>
      <c r="E46" s="111">
        <f>'Tag 4'!N$11+'Tag 4'!N$12+'Tag 4'!N$13+'Tag 4'!N$14</f>
        <v>0</v>
      </c>
      <c r="F46" s="113"/>
      <c r="G46" s="27" t="e">
        <f t="shared" ref="G46:G52" si="42">RANK(C46,C$45:C$52)</f>
        <v>#VALUE!</v>
      </c>
      <c r="H46" s="27" t="e">
        <f t="shared" ref="H46:H52" si="43">MATCH(A46,G$45:G$52,0)</f>
        <v>#N/A</v>
      </c>
      <c r="J46" s="27" t="e">
        <f t="shared" ref="J46:J52" si="44">IF(B46="","",INDEX(B$45:B$52,H46))</f>
        <v>#N/A</v>
      </c>
      <c r="K46" s="27" t="e">
        <f t="shared" ref="K46:K52" si="45">INDEX(C$45:C$52,H46)</f>
        <v>#N/A</v>
      </c>
      <c r="L46" s="114" t="e">
        <f t="shared" ref="L46:L52" si="46">INDEX(D$45:D$52,H46)</f>
        <v>#N/A</v>
      </c>
      <c r="M46" s="27">
        <v>120</v>
      </c>
      <c r="N46" s="27" t="e">
        <f t="shared" ref="N46:N52" si="47">IF(B46="","",INDEX(E$45:E$52,H46))</f>
        <v>#N/A</v>
      </c>
      <c r="O46" s="27" t="e">
        <f t="shared" ref="O46:O52" si="48">IF(B46="","",K46+M46)</f>
        <v>#N/A</v>
      </c>
      <c r="P46" s="114" t="e">
        <f t="shared" ref="P46:P52" si="49">IF(B46="","",O46/N46)</f>
        <v>#N/A</v>
      </c>
      <c r="R46" s="27">
        <f>MATCH(C168,J$45:J$52,0)</f>
        <v>6</v>
      </c>
      <c r="S46" s="27">
        <v>2</v>
      </c>
      <c r="T46" s="27" t="e">
        <f t="shared" si="40"/>
        <v>#N/A</v>
      </c>
      <c r="U46" s="27" t="e">
        <f t="shared" ref="U46:U52" si="50">IF($B46="","",INDEX(K$2:K$9,$T46))</f>
        <v>#N/A</v>
      </c>
      <c r="V46" s="27" t="e">
        <f t="shared" si="41"/>
        <v>#N/A</v>
      </c>
      <c r="W46" s="27" t="e">
        <f t="shared" si="41"/>
        <v>#N/A</v>
      </c>
      <c r="X46" s="27" t="e">
        <f t="shared" si="41"/>
        <v>#N/A</v>
      </c>
      <c r="Y46" s="27" t="e">
        <f t="shared" si="41"/>
        <v>#N/A</v>
      </c>
      <c r="Z46" s="27" t="e">
        <f t="shared" si="41"/>
        <v>#N/A</v>
      </c>
      <c r="AA46" s="27" t="e">
        <f t="shared" si="41"/>
        <v>#N/A</v>
      </c>
      <c r="AB46" s="27" t="e">
        <f t="shared" si="41"/>
        <v>#N/A</v>
      </c>
    </row>
    <row r="47" spans="1:28" x14ac:dyDescent="0.25">
      <c r="A47" s="110">
        <v>3</v>
      </c>
      <c r="B47" s="110" t="str">
        <f>'Tag 4'!A$21</f>
        <v>Tornados 2</v>
      </c>
      <c r="C47" s="111" t="str">
        <f>'Tag 4'!T$20</f>
        <v/>
      </c>
      <c r="D47" s="112" t="str">
        <f>'Tag 4'!U$20</f>
        <v/>
      </c>
      <c r="E47" s="111">
        <f>'Tag 4'!N$20+'Tag 4'!N$21+'Tag 4'!N$22+'Tag 4'!N$23</f>
        <v>0</v>
      </c>
      <c r="F47" s="113"/>
      <c r="G47" s="27" t="e">
        <f t="shared" si="42"/>
        <v>#VALUE!</v>
      </c>
      <c r="H47" s="27" t="e">
        <f t="shared" si="43"/>
        <v>#N/A</v>
      </c>
      <c r="J47" s="27" t="e">
        <f t="shared" si="44"/>
        <v>#N/A</v>
      </c>
      <c r="K47" s="27" t="e">
        <f t="shared" si="45"/>
        <v>#N/A</v>
      </c>
      <c r="L47" s="114" t="e">
        <f t="shared" si="46"/>
        <v>#N/A</v>
      </c>
      <c r="M47" s="27">
        <v>90</v>
      </c>
      <c r="N47" s="27" t="e">
        <f t="shared" si="47"/>
        <v>#N/A</v>
      </c>
      <c r="O47" s="27" t="e">
        <f t="shared" si="48"/>
        <v>#N/A</v>
      </c>
      <c r="P47" s="114" t="e">
        <f t="shared" si="49"/>
        <v>#N/A</v>
      </c>
      <c r="R47" s="27" t="e">
        <f t="shared" ref="R47:R52" si="51">MATCH(C169,J$45:J$52,0)</f>
        <v>#N/A</v>
      </c>
      <c r="S47" s="27">
        <v>3</v>
      </c>
      <c r="T47" s="27" t="e">
        <f t="shared" si="40"/>
        <v>#N/A</v>
      </c>
      <c r="U47" s="27" t="e">
        <f t="shared" si="50"/>
        <v>#N/A</v>
      </c>
      <c r="V47" s="27" t="e">
        <f t="shared" si="41"/>
        <v>#N/A</v>
      </c>
      <c r="W47" s="27" t="e">
        <f t="shared" si="41"/>
        <v>#N/A</v>
      </c>
      <c r="X47" s="27" t="e">
        <f t="shared" si="41"/>
        <v>#N/A</v>
      </c>
      <c r="Y47" s="27" t="e">
        <f t="shared" si="41"/>
        <v>#N/A</v>
      </c>
      <c r="Z47" s="27" t="e">
        <f t="shared" si="41"/>
        <v>#N/A</v>
      </c>
      <c r="AA47" s="27" t="e">
        <f t="shared" si="41"/>
        <v>#N/A</v>
      </c>
      <c r="AB47" s="27" t="e">
        <f t="shared" si="41"/>
        <v>#N/A</v>
      </c>
    </row>
    <row r="48" spans="1:28" x14ac:dyDescent="0.25">
      <c r="A48" s="110">
        <v>4</v>
      </c>
      <c r="B48" s="110" t="str">
        <f>'Tag 4'!A$30</f>
        <v>BVR 2</v>
      </c>
      <c r="C48" s="111" t="str">
        <f>'Tag 4'!T$29</f>
        <v/>
      </c>
      <c r="D48" s="112" t="str">
        <f>'Tag 4'!U$29</f>
        <v/>
      </c>
      <c r="E48" s="111">
        <f>'Tag 4'!N$29+'Tag 4'!N$30+'Tag 4'!N$31+'Tag 4'!N$32</f>
        <v>0</v>
      </c>
      <c r="F48" s="113"/>
      <c r="G48" s="27" t="e">
        <f t="shared" si="42"/>
        <v>#VALUE!</v>
      </c>
      <c r="H48" s="27" t="e">
        <f t="shared" si="43"/>
        <v>#N/A</v>
      </c>
      <c r="J48" s="27" t="e">
        <f t="shared" si="44"/>
        <v>#N/A</v>
      </c>
      <c r="K48" s="27" t="e">
        <f t="shared" si="45"/>
        <v>#N/A</v>
      </c>
      <c r="L48" s="114" t="e">
        <f t="shared" si="46"/>
        <v>#N/A</v>
      </c>
      <c r="M48" s="27">
        <v>70</v>
      </c>
      <c r="N48" s="27" t="e">
        <f t="shared" si="47"/>
        <v>#N/A</v>
      </c>
      <c r="O48" s="27" t="e">
        <f t="shared" si="48"/>
        <v>#N/A</v>
      </c>
      <c r="P48" s="114" t="e">
        <f t="shared" si="49"/>
        <v>#N/A</v>
      </c>
      <c r="R48" s="27" t="e">
        <f t="shared" si="51"/>
        <v>#N/A</v>
      </c>
      <c r="S48" s="27">
        <v>4</v>
      </c>
      <c r="T48" s="27" t="e">
        <f t="shared" si="40"/>
        <v>#N/A</v>
      </c>
      <c r="U48" s="27" t="e">
        <f t="shared" si="50"/>
        <v>#N/A</v>
      </c>
      <c r="V48" s="27" t="e">
        <f t="shared" si="41"/>
        <v>#N/A</v>
      </c>
      <c r="W48" s="27" t="e">
        <f t="shared" si="41"/>
        <v>#N/A</v>
      </c>
      <c r="X48" s="27" t="e">
        <f t="shared" si="41"/>
        <v>#N/A</v>
      </c>
      <c r="Y48" s="27" t="e">
        <f t="shared" si="41"/>
        <v>#N/A</v>
      </c>
      <c r="Z48" s="27" t="e">
        <f t="shared" si="41"/>
        <v>#N/A</v>
      </c>
      <c r="AA48" s="27" t="e">
        <f t="shared" si="41"/>
        <v>#N/A</v>
      </c>
      <c r="AB48" s="27" t="e">
        <f t="shared" si="41"/>
        <v>#N/A</v>
      </c>
    </row>
    <row r="49" spans="1:28" x14ac:dyDescent="0.25">
      <c r="A49" s="110">
        <v>5</v>
      </c>
      <c r="B49" s="110" t="str">
        <f>'Tag 4'!A$39</f>
        <v>BVR 1</v>
      </c>
      <c r="C49" s="111" t="str">
        <f>'Tag 4'!T$38</f>
        <v/>
      </c>
      <c r="D49" s="112" t="str">
        <f>'Tag 4'!U$38</f>
        <v/>
      </c>
      <c r="E49" s="111">
        <f>'Tag 4'!N$38+'Tag 4'!N$39+'Tag 4'!N$40+'Tag 4'!N$41</f>
        <v>0</v>
      </c>
      <c r="F49" s="113"/>
      <c r="G49" s="27" t="e">
        <f t="shared" si="42"/>
        <v>#VALUE!</v>
      </c>
      <c r="H49" s="27" t="e">
        <f t="shared" si="43"/>
        <v>#N/A</v>
      </c>
      <c r="J49" s="27" t="e">
        <f t="shared" si="44"/>
        <v>#N/A</v>
      </c>
      <c r="K49" s="27" t="e">
        <f t="shared" si="45"/>
        <v>#N/A</v>
      </c>
      <c r="L49" s="114" t="e">
        <f t="shared" si="46"/>
        <v>#N/A</v>
      </c>
      <c r="M49" s="27">
        <v>50</v>
      </c>
      <c r="N49" s="27" t="e">
        <f t="shared" si="47"/>
        <v>#N/A</v>
      </c>
      <c r="O49" s="27" t="e">
        <f t="shared" si="48"/>
        <v>#N/A</v>
      </c>
      <c r="P49" s="114" t="e">
        <f t="shared" si="49"/>
        <v>#N/A</v>
      </c>
      <c r="R49" s="27" t="e">
        <f t="shared" si="51"/>
        <v>#N/A</v>
      </c>
      <c r="S49" s="27">
        <v>5</v>
      </c>
      <c r="T49" s="27" t="e">
        <f t="shared" si="40"/>
        <v>#N/A</v>
      </c>
      <c r="U49" s="27" t="e">
        <f t="shared" si="50"/>
        <v>#N/A</v>
      </c>
      <c r="V49" s="27" t="e">
        <f t="shared" si="41"/>
        <v>#N/A</v>
      </c>
      <c r="W49" s="27" t="e">
        <f t="shared" si="41"/>
        <v>#N/A</v>
      </c>
      <c r="X49" s="27" t="e">
        <f t="shared" si="41"/>
        <v>#N/A</v>
      </c>
      <c r="Y49" s="27" t="e">
        <f t="shared" si="41"/>
        <v>#N/A</v>
      </c>
      <c r="Z49" s="27" t="e">
        <f t="shared" si="41"/>
        <v>#N/A</v>
      </c>
      <c r="AA49" s="27" t="e">
        <f t="shared" si="41"/>
        <v>#N/A</v>
      </c>
      <c r="AB49" s="27" t="e">
        <f t="shared" si="41"/>
        <v>#N/A</v>
      </c>
    </row>
    <row r="50" spans="1:28" x14ac:dyDescent="0.25">
      <c r="A50" s="110">
        <v>6</v>
      </c>
      <c r="B50" s="110" t="str">
        <f>'Tag 4'!A$48</f>
        <v/>
      </c>
      <c r="C50" s="111" t="str">
        <f>'Tag 4'!T$47</f>
        <v/>
      </c>
      <c r="D50" s="112" t="str">
        <f>'Tag 4'!U$47</f>
        <v/>
      </c>
      <c r="E50" s="111">
        <f>'Tag 4'!N$47+'Tag 4'!N$48+'Tag 4'!N$49+'Tag 4'!N$50</f>
        <v>0</v>
      </c>
      <c r="F50" s="113"/>
      <c r="G50" s="27" t="e">
        <f t="shared" si="42"/>
        <v>#VALUE!</v>
      </c>
      <c r="H50" s="27" t="e">
        <f t="shared" si="43"/>
        <v>#N/A</v>
      </c>
      <c r="J50" s="27" t="str">
        <f t="shared" si="44"/>
        <v/>
      </c>
      <c r="K50" s="27" t="e">
        <f t="shared" si="45"/>
        <v>#N/A</v>
      </c>
      <c r="L50" s="114" t="e">
        <f t="shared" si="46"/>
        <v>#N/A</v>
      </c>
      <c r="M50" s="27">
        <v>30</v>
      </c>
      <c r="N50" s="27" t="str">
        <f t="shared" si="47"/>
        <v/>
      </c>
      <c r="O50" s="27" t="str">
        <f t="shared" si="48"/>
        <v/>
      </c>
      <c r="P50" s="114" t="str">
        <f t="shared" si="49"/>
        <v/>
      </c>
      <c r="R50" s="27" t="e">
        <f t="shared" si="51"/>
        <v>#N/A</v>
      </c>
      <c r="S50" s="27">
        <v>6</v>
      </c>
      <c r="T50" s="27" t="e">
        <f t="shared" si="40"/>
        <v>#N/A</v>
      </c>
      <c r="U50" s="27" t="str">
        <f t="shared" si="50"/>
        <v/>
      </c>
      <c r="V50" s="27" t="str">
        <f t="shared" si="41"/>
        <v/>
      </c>
      <c r="W50" s="27" t="str">
        <f t="shared" si="41"/>
        <v/>
      </c>
      <c r="X50" s="27" t="str">
        <f t="shared" si="41"/>
        <v/>
      </c>
      <c r="Y50" s="27" t="str">
        <f t="shared" si="41"/>
        <v/>
      </c>
      <c r="Z50" s="27" t="str">
        <f t="shared" si="41"/>
        <v/>
      </c>
      <c r="AA50" s="27" t="str">
        <f t="shared" si="41"/>
        <v/>
      </c>
      <c r="AB50" s="27" t="str">
        <f t="shared" si="41"/>
        <v/>
      </c>
    </row>
    <row r="51" spans="1:28" x14ac:dyDescent="0.25">
      <c r="A51" s="110">
        <v>7</v>
      </c>
      <c r="B51" s="110" t="str">
        <f>'Tag 4'!A$57</f>
        <v/>
      </c>
      <c r="C51" s="111" t="str">
        <f>'Tag 4'!T$56</f>
        <v/>
      </c>
      <c r="D51" s="112" t="str">
        <f>'Tag 4'!U$56</f>
        <v/>
      </c>
      <c r="E51" s="111">
        <f>'Tag 4'!N$56+'Tag 4'!N$57+'Tag 4'!N$58+'Tag 4'!N$59</f>
        <v>0</v>
      </c>
      <c r="F51" s="113"/>
      <c r="G51" s="27" t="e">
        <f t="shared" si="42"/>
        <v>#VALUE!</v>
      </c>
      <c r="H51" s="27" t="e">
        <f t="shared" si="43"/>
        <v>#N/A</v>
      </c>
      <c r="J51" s="27" t="str">
        <f t="shared" si="44"/>
        <v/>
      </c>
      <c r="K51" s="27" t="e">
        <f t="shared" si="45"/>
        <v>#N/A</v>
      </c>
      <c r="L51" s="114" t="e">
        <f t="shared" si="46"/>
        <v>#N/A</v>
      </c>
      <c r="M51" s="27">
        <v>20</v>
      </c>
      <c r="N51" s="27" t="str">
        <f t="shared" si="47"/>
        <v/>
      </c>
      <c r="O51" s="27" t="str">
        <f t="shared" si="48"/>
        <v/>
      </c>
      <c r="P51" s="114" t="str">
        <f t="shared" si="49"/>
        <v/>
      </c>
      <c r="R51" s="27">
        <f t="shared" si="51"/>
        <v>6</v>
      </c>
      <c r="S51" s="27">
        <v>7</v>
      </c>
      <c r="T51" s="27" t="e">
        <f t="shared" si="40"/>
        <v>#N/A</v>
      </c>
      <c r="U51" s="27" t="str">
        <f t="shared" si="50"/>
        <v/>
      </c>
      <c r="V51" s="27" t="str">
        <f t="shared" si="41"/>
        <v/>
      </c>
      <c r="W51" s="27" t="str">
        <f t="shared" si="41"/>
        <v/>
      </c>
      <c r="X51" s="27" t="str">
        <f t="shared" si="41"/>
        <v/>
      </c>
      <c r="Y51" s="27" t="str">
        <f t="shared" si="41"/>
        <v/>
      </c>
      <c r="Z51" s="27" t="str">
        <f t="shared" si="41"/>
        <v/>
      </c>
      <c r="AA51" s="27" t="str">
        <f t="shared" si="41"/>
        <v/>
      </c>
      <c r="AB51" s="27" t="str">
        <f t="shared" si="41"/>
        <v/>
      </c>
    </row>
    <row r="52" spans="1:28" x14ac:dyDescent="0.25">
      <c r="A52" s="110">
        <v>8</v>
      </c>
      <c r="B52" s="110" t="str">
        <f>'Tag 4'!A$66</f>
        <v/>
      </c>
      <c r="C52" s="111" t="str">
        <f>'Tag 4'!T$65</f>
        <v/>
      </c>
      <c r="D52" s="112" t="str">
        <f>'Tag 4'!U$65</f>
        <v/>
      </c>
      <c r="E52" s="111">
        <f>'Tag 4'!N$65+'Tag 4'!N$66+'Tag 4'!N$67+'Tag 4'!N$68</f>
        <v>0</v>
      </c>
      <c r="F52" s="113"/>
      <c r="G52" s="27" t="e">
        <f t="shared" si="42"/>
        <v>#VALUE!</v>
      </c>
      <c r="H52" s="27" t="e">
        <f t="shared" si="43"/>
        <v>#N/A</v>
      </c>
      <c r="J52" s="27" t="str">
        <f t="shared" si="44"/>
        <v/>
      </c>
      <c r="K52" s="27" t="e">
        <f t="shared" si="45"/>
        <v>#N/A</v>
      </c>
      <c r="L52" s="114" t="e">
        <f t="shared" si="46"/>
        <v>#N/A</v>
      </c>
      <c r="M52" s="27">
        <v>10</v>
      </c>
      <c r="N52" s="27" t="str">
        <f t="shared" si="47"/>
        <v/>
      </c>
      <c r="O52" s="27" t="str">
        <f t="shared" si="48"/>
        <v/>
      </c>
      <c r="P52" s="114" t="str">
        <f t="shared" si="49"/>
        <v/>
      </c>
      <c r="R52" s="27">
        <f t="shared" si="51"/>
        <v>6</v>
      </c>
      <c r="S52" s="27">
        <v>8</v>
      </c>
      <c r="T52" s="27" t="e">
        <f t="shared" si="40"/>
        <v>#N/A</v>
      </c>
      <c r="U52" s="27" t="str">
        <f t="shared" si="50"/>
        <v/>
      </c>
      <c r="V52" s="27" t="str">
        <f t="shared" si="41"/>
        <v/>
      </c>
      <c r="W52" s="27" t="str">
        <f t="shared" si="41"/>
        <v/>
      </c>
      <c r="X52" s="27" t="str">
        <f t="shared" si="41"/>
        <v/>
      </c>
      <c r="Y52" s="27" t="str">
        <f t="shared" si="41"/>
        <v/>
      </c>
      <c r="Z52" s="27" t="str">
        <f t="shared" si="41"/>
        <v/>
      </c>
      <c r="AA52" s="27" t="str">
        <f t="shared" si="41"/>
        <v/>
      </c>
      <c r="AB52" s="27" t="str">
        <f t="shared" si="41"/>
        <v/>
      </c>
    </row>
    <row r="54" spans="1:28" ht="21" x14ac:dyDescent="0.25">
      <c r="A54" s="116" t="s">
        <v>83</v>
      </c>
    </row>
    <row r="55" spans="1:28" x14ac:dyDescent="0.25">
      <c r="B55" s="27" t="s">
        <v>99</v>
      </c>
      <c r="C55" s="27" t="s">
        <v>73</v>
      </c>
      <c r="D55" s="27" t="s">
        <v>74</v>
      </c>
      <c r="E55" s="27" t="s">
        <v>100</v>
      </c>
      <c r="G55" s="27" t="s">
        <v>97</v>
      </c>
      <c r="H55" s="27" t="s">
        <v>98</v>
      </c>
      <c r="J55" s="27" t="s">
        <v>99</v>
      </c>
      <c r="K55" s="27" t="s">
        <v>73</v>
      </c>
      <c r="L55" s="114" t="s">
        <v>74</v>
      </c>
      <c r="M55" s="27" t="s">
        <v>75</v>
      </c>
      <c r="N55" s="27" t="s">
        <v>100</v>
      </c>
      <c r="O55" s="27" t="s">
        <v>73</v>
      </c>
      <c r="P55" s="114" t="s">
        <v>74</v>
      </c>
      <c r="R55" s="27" t="s">
        <v>98</v>
      </c>
      <c r="S55" s="27" t="s">
        <v>97</v>
      </c>
      <c r="T55" s="27" t="s">
        <v>98</v>
      </c>
      <c r="U55" s="156" t="s">
        <v>145</v>
      </c>
      <c r="V55" s="156"/>
      <c r="W55" s="156" t="s">
        <v>146</v>
      </c>
      <c r="X55" s="156"/>
      <c r="Y55" s="156" t="s">
        <v>147</v>
      </c>
      <c r="Z55" s="156"/>
      <c r="AA55" s="156" t="s">
        <v>148</v>
      </c>
      <c r="AB55" s="156"/>
    </row>
    <row r="56" spans="1:28" x14ac:dyDescent="0.25">
      <c r="A56" s="110">
        <v>1</v>
      </c>
      <c r="B56" s="110" t="str">
        <f>'Tag 5'!A$3</f>
        <v>Tornados 2</v>
      </c>
      <c r="C56" s="111" t="str">
        <f>'Tag 5'!T$2</f>
        <v/>
      </c>
      <c r="D56" s="112" t="str">
        <f>'Tag 5'!U$2</f>
        <v/>
      </c>
      <c r="E56" s="111">
        <f>'Tag 5'!N$2+'Tag 5'!N$3+'Tag 5'!N$4+'Tag 5'!N$5</f>
        <v>0</v>
      </c>
      <c r="F56" s="113"/>
      <c r="G56" s="27" t="e">
        <f>RANK(C56,C$56:C$63)</f>
        <v>#VALUE!</v>
      </c>
      <c r="H56" s="27" t="e">
        <f>MATCH(A56,G$56:G$63,0)</f>
        <v>#N/A</v>
      </c>
      <c r="J56" s="27" t="e">
        <f>IF(B56="","",INDEX(B$56:B$63,H56))</f>
        <v>#N/A</v>
      </c>
      <c r="K56" s="27" t="e">
        <f>INDEX(C$56:C$63,H56)</f>
        <v>#N/A</v>
      </c>
      <c r="L56" s="114" t="e">
        <f>INDEX(D$56:D$63,H56)</f>
        <v>#N/A</v>
      </c>
      <c r="M56" s="27">
        <v>150</v>
      </c>
      <c r="N56" s="27" t="e">
        <f>IF(B56="","",INDEX(E$56:E$63,H56))</f>
        <v>#N/A</v>
      </c>
      <c r="O56" s="27" t="e">
        <f>IF(B56="","",K56+M56)</f>
        <v>#N/A</v>
      </c>
      <c r="P56" s="114" t="e">
        <f>IF(B56="","",O56/N56)</f>
        <v>#N/A</v>
      </c>
      <c r="R56" s="27" t="e">
        <f>MATCH(C167,J$56:J$63,0)</f>
        <v>#N/A</v>
      </c>
      <c r="S56" s="27">
        <v>1</v>
      </c>
      <c r="T56" s="27" t="e">
        <f t="shared" ref="T56:T63" si="52">MATCH(J56,J$2:J$9,0)</f>
        <v>#N/A</v>
      </c>
      <c r="U56" s="27" t="e">
        <f>IF($B56="","",INDEX(K$2:K$9,$T56))</f>
        <v>#N/A</v>
      </c>
      <c r="V56" s="27" t="e">
        <f t="shared" ref="V56:AB63" si="53">IF($B56="","",INDEX(L$2:L$9,$T56))</f>
        <v>#N/A</v>
      </c>
      <c r="W56" s="27" t="e">
        <f t="shared" si="53"/>
        <v>#N/A</v>
      </c>
      <c r="X56" s="27" t="e">
        <f t="shared" si="53"/>
        <v>#N/A</v>
      </c>
      <c r="Y56" s="27" t="e">
        <f t="shared" si="53"/>
        <v>#N/A</v>
      </c>
      <c r="Z56" s="27" t="e">
        <f t="shared" si="53"/>
        <v>#N/A</v>
      </c>
      <c r="AA56" s="27" t="e">
        <f t="shared" si="53"/>
        <v>#N/A</v>
      </c>
      <c r="AB56" s="27" t="e">
        <f t="shared" si="53"/>
        <v>#N/A</v>
      </c>
    </row>
    <row r="57" spans="1:28" x14ac:dyDescent="0.25">
      <c r="A57" s="110">
        <v>2</v>
      </c>
      <c r="B57" s="110" t="str">
        <f>'Tag 5'!A$12</f>
        <v/>
      </c>
      <c r="C57" s="111" t="str">
        <f>'Tag 5'!T$11</f>
        <v/>
      </c>
      <c r="D57" s="112" t="str">
        <f>'Tag 5'!U$11</f>
        <v/>
      </c>
      <c r="E57" s="111">
        <f>'Tag 5'!N$11+'Tag 5'!N$12+'Tag 5'!N$13+'Tag 5'!N$14</f>
        <v>0</v>
      </c>
      <c r="F57" s="113"/>
      <c r="G57" s="27" t="e">
        <f t="shared" ref="G57:G63" si="54">RANK(C57,C$56:C$63)</f>
        <v>#VALUE!</v>
      </c>
      <c r="H57" s="27" t="e">
        <f t="shared" ref="H57:H63" si="55">MATCH(A57,G$56:G$63,0)</f>
        <v>#N/A</v>
      </c>
      <c r="J57" s="27" t="str">
        <f t="shared" ref="J57:J63" si="56">IF(B57="","",INDEX(B$56:B$63,H57))</f>
        <v/>
      </c>
      <c r="K57" s="27" t="e">
        <f t="shared" ref="K57:K63" si="57">INDEX(C$56:C$63,H57)</f>
        <v>#N/A</v>
      </c>
      <c r="L57" s="114" t="e">
        <f t="shared" ref="L57:L63" si="58">INDEX(D$56:D$63,H57)</f>
        <v>#N/A</v>
      </c>
      <c r="M57" s="27">
        <v>120</v>
      </c>
      <c r="N57" s="27" t="str">
        <f t="shared" ref="N57:N63" si="59">IF(B57="","",INDEX(E$56:E$63,H57))</f>
        <v/>
      </c>
      <c r="O57" s="27" t="str">
        <f t="shared" ref="O57:O63" si="60">IF(B57="","",K57+M57)</f>
        <v/>
      </c>
      <c r="P57" s="114" t="str">
        <f t="shared" ref="P57:P63" si="61">IF(B57="","",O57/N57)</f>
        <v/>
      </c>
      <c r="R57" s="27">
        <f t="shared" ref="R57:R63" si="62">MATCH(C168,J$56:J$63,0)</f>
        <v>2</v>
      </c>
      <c r="S57" s="27">
        <v>2</v>
      </c>
      <c r="T57" s="27" t="e">
        <f t="shared" si="52"/>
        <v>#N/A</v>
      </c>
      <c r="U57" s="27" t="str">
        <f t="shared" ref="U57:U63" si="63">IF($B57="","",INDEX(K$2:K$9,$T57))</f>
        <v/>
      </c>
      <c r="V57" s="27" t="str">
        <f t="shared" si="53"/>
        <v/>
      </c>
      <c r="W57" s="27" t="str">
        <f t="shared" si="53"/>
        <v/>
      </c>
      <c r="X57" s="27" t="str">
        <f t="shared" si="53"/>
        <v/>
      </c>
      <c r="Y57" s="27" t="str">
        <f t="shared" si="53"/>
        <v/>
      </c>
      <c r="Z57" s="27" t="str">
        <f t="shared" si="53"/>
        <v/>
      </c>
      <c r="AA57" s="27" t="str">
        <f t="shared" si="53"/>
        <v/>
      </c>
      <c r="AB57" s="27" t="str">
        <f t="shared" si="53"/>
        <v/>
      </c>
    </row>
    <row r="58" spans="1:28" x14ac:dyDescent="0.25">
      <c r="A58" s="110">
        <v>3</v>
      </c>
      <c r="B58" s="110" t="str">
        <f>'Tag 5'!A$21</f>
        <v>Tornados 1</v>
      </c>
      <c r="C58" s="111" t="str">
        <f>'Tag 5'!T$20</f>
        <v/>
      </c>
      <c r="D58" s="112" t="str">
        <f>'Tag 5'!U$20</f>
        <v/>
      </c>
      <c r="E58" s="111">
        <f>'Tag 5'!N$20+'Tag 5'!N$21+'Tag 5'!N$22+'Tag 5'!N$23</f>
        <v>0</v>
      </c>
      <c r="F58" s="113"/>
      <c r="G58" s="27" t="e">
        <f t="shared" si="54"/>
        <v>#VALUE!</v>
      </c>
      <c r="H58" s="27" t="e">
        <f t="shared" si="55"/>
        <v>#N/A</v>
      </c>
      <c r="J58" s="27" t="e">
        <f t="shared" si="56"/>
        <v>#N/A</v>
      </c>
      <c r="K58" s="27" t="e">
        <f t="shared" si="57"/>
        <v>#N/A</v>
      </c>
      <c r="L58" s="114" t="e">
        <f t="shared" si="58"/>
        <v>#N/A</v>
      </c>
      <c r="M58" s="27">
        <v>90</v>
      </c>
      <c r="N58" s="27" t="e">
        <f t="shared" si="59"/>
        <v>#N/A</v>
      </c>
      <c r="O58" s="27" t="e">
        <f t="shared" si="60"/>
        <v>#N/A</v>
      </c>
      <c r="P58" s="114" t="e">
        <f t="shared" si="61"/>
        <v>#N/A</v>
      </c>
      <c r="R58" s="27" t="e">
        <f t="shared" si="62"/>
        <v>#N/A</v>
      </c>
      <c r="S58" s="27">
        <v>3</v>
      </c>
      <c r="T58" s="27" t="e">
        <f t="shared" si="52"/>
        <v>#N/A</v>
      </c>
      <c r="U58" s="27" t="e">
        <f t="shared" si="63"/>
        <v>#N/A</v>
      </c>
      <c r="V58" s="27" t="e">
        <f t="shared" si="53"/>
        <v>#N/A</v>
      </c>
      <c r="W58" s="27" t="e">
        <f t="shared" si="53"/>
        <v>#N/A</v>
      </c>
      <c r="X58" s="27" t="e">
        <f t="shared" si="53"/>
        <v>#N/A</v>
      </c>
      <c r="Y58" s="27" t="e">
        <f t="shared" si="53"/>
        <v>#N/A</v>
      </c>
      <c r="Z58" s="27" t="e">
        <f t="shared" si="53"/>
        <v>#N/A</v>
      </c>
      <c r="AA58" s="27" t="e">
        <f t="shared" si="53"/>
        <v>#N/A</v>
      </c>
      <c r="AB58" s="27" t="e">
        <f t="shared" si="53"/>
        <v>#N/A</v>
      </c>
    </row>
    <row r="59" spans="1:28" x14ac:dyDescent="0.25">
      <c r="A59" s="110">
        <v>4</v>
      </c>
      <c r="B59" s="110" t="str">
        <f>'Tag 5'!A$30</f>
        <v>BVR 1</v>
      </c>
      <c r="C59" s="111" t="str">
        <f>'Tag 5'!T$29</f>
        <v/>
      </c>
      <c r="D59" s="112" t="str">
        <f>'Tag 5'!U$29</f>
        <v/>
      </c>
      <c r="E59" s="111">
        <f>'Tag 5'!N$29+'Tag 5'!N$30+'Tag 5'!N$31+'Tag 5'!N$32</f>
        <v>0</v>
      </c>
      <c r="F59" s="113"/>
      <c r="G59" s="27" t="e">
        <f t="shared" si="54"/>
        <v>#VALUE!</v>
      </c>
      <c r="H59" s="27" t="e">
        <f t="shared" si="55"/>
        <v>#N/A</v>
      </c>
      <c r="J59" s="27" t="e">
        <f t="shared" si="56"/>
        <v>#N/A</v>
      </c>
      <c r="K59" s="27" t="e">
        <f t="shared" si="57"/>
        <v>#N/A</v>
      </c>
      <c r="L59" s="114" t="e">
        <f t="shared" si="58"/>
        <v>#N/A</v>
      </c>
      <c r="M59" s="27">
        <v>70</v>
      </c>
      <c r="N59" s="27" t="e">
        <f t="shared" si="59"/>
        <v>#N/A</v>
      </c>
      <c r="O59" s="27" t="e">
        <f t="shared" si="60"/>
        <v>#N/A</v>
      </c>
      <c r="P59" s="114" t="e">
        <f t="shared" si="61"/>
        <v>#N/A</v>
      </c>
      <c r="R59" s="27" t="e">
        <f t="shared" si="62"/>
        <v>#N/A</v>
      </c>
      <c r="S59" s="27">
        <v>4</v>
      </c>
      <c r="T59" s="27" t="e">
        <f t="shared" si="52"/>
        <v>#N/A</v>
      </c>
      <c r="U59" s="27" t="e">
        <f t="shared" si="63"/>
        <v>#N/A</v>
      </c>
      <c r="V59" s="27" t="e">
        <f t="shared" si="53"/>
        <v>#N/A</v>
      </c>
      <c r="W59" s="27" t="e">
        <f t="shared" si="53"/>
        <v>#N/A</v>
      </c>
      <c r="X59" s="27" t="e">
        <f t="shared" si="53"/>
        <v>#N/A</v>
      </c>
      <c r="Y59" s="27" t="e">
        <f t="shared" si="53"/>
        <v>#N/A</v>
      </c>
      <c r="Z59" s="27" t="e">
        <f t="shared" si="53"/>
        <v>#N/A</v>
      </c>
      <c r="AA59" s="27" t="e">
        <f t="shared" si="53"/>
        <v>#N/A</v>
      </c>
      <c r="AB59" s="27" t="e">
        <f t="shared" si="53"/>
        <v>#N/A</v>
      </c>
    </row>
    <row r="60" spans="1:28" x14ac:dyDescent="0.25">
      <c r="A60" s="110">
        <v>5</v>
      </c>
      <c r="B60" s="110" t="str">
        <f>'Tag 5'!A$39</f>
        <v>Flying Pins</v>
      </c>
      <c r="C60" s="111" t="str">
        <f>'Tag 5'!T$38</f>
        <v/>
      </c>
      <c r="D60" s="112" t="str">
        <f>'Tag 5'!U$38</f>
        <v/>
      </c>
      <c r="E60" s="111">
        <f>'Tag 5'!N$38+'Tag 5'!N$39+'Tag 5'!N$40+'Tag 5'!N$41</f>
        <v>0</v>
      </c>
      <c r="F60" s="113"/>
      <c r="G60" s="27" t="e">
        <f t="shared" si="54"/>
        <v>#VALUE!</v>
      </c>
      <c r="H60" s="27" t="e">
        <f t="shared" si="55"/>
        <v>#N/A</v>
      </c>
      <c r="J60" s="27" t="e">
        <f t="shared" si="56"/>
        <v>#N/A</v>
      </c>
      <c r="K60" s="27" t="e">
        <f t="shared" si="57"/>
        <v>#N/A</v>
      </c>
      <c r="L60" s="114" t="e">
        <f t="shared" si="58"/>
        <v>#N/A</v>
      </c>
      <c r="M60" s="27">
        <v>50</v>
      </c>
      <c r="N60" s="27" t="e">
        <f t="shared" si="59"/>
        <v>#N/A</v>
      </c>
      <c r="O60" s="27" t="e">
        <f t="shared" si="60"/>
        <v>#N/A</v>
      </c>
      <c r="P60" s="114" t="e">
        <f t="shared" si="61"/>
        <v>#N/A</v>
      </c>
      <c r="R60" s="27" t="e">
        <f t="shared" si="62"/>
        <v>#N/A</v>
      </c>
      <c r="S60" s="27">
        <v>5</v>
      </c>
      <c r="T60" s="27" t="e">
        <f t="shared" si="52"/>
        <v>#N/A</v>
      </c>
      <c r="U60" s="27" t="e">
        <f t="shared" si="63"/>
        <v>#N/A</v>
      </c>
      <c r="V60" s="27" t="e">
        <f t="shared" si="53"/>
        <v>#N/A</v>
      </c>
      <c r="W60" s="27" t="e">
        <f t="shared" si="53"/>
        <v>#N/A</v>
      </c>
      <c r="X60" s="27" t="e">
        <f t="shared" si="53"/>
        <v>#N/A</v>
      </c>
      <c r="Y60" s="27" t="e">
        <f t="shared" si="53"/>
        <v>#N/A</v>
      </c>
      <c r="Z60" s="27" t="e">
        <f t="shared" si="53"/>
        <v>#N/A</v>
      </c>
      <c r="AA60" s="27" t="e">
        <f t="shared" si="53"/>
        <v>#N/A</v>
      </c>
      <c r="AB60" s="27" t="e">
        <f t="shared" si="53"/>
        <v>#N/A</v>
      </c>
    </row>
    <row r="61" spans="1:28" x14ac:dyDescent="0.25">
      <c r="A61" s="110">
        <v>6</v>
      </c>
      <c r="B61" s="110" t="str">
        <f>'Tag 5'!A$48</f>
        <v>BVR 2</v>
      </c>
      <c r="C61" s="111" t="str">
        <f>'Tag 5'!T$47</f>
        <v/>
      </c>
      <c r="D61" s="112" t="str">
        <f>'Tag 5'!U$47</f>
        <v/>
      </c>
      <c r="E61" s="111">
        <f>'Tag 5'!N$47+'Tag 5'!N$48+'Tag 5'!N$49+'Tag 5'!N$50</f>
        <v>0</v>
      </c>
      <c r="F61" s="113"/>
      <c r="G61" s="27" t="e">
        <f t="shared" si="54"/>
        <v>#VALUE!</v>
      </c>
      <c r="H61" s="27" t="e">
        <f t="shared" si="55"/>
        <v>#N/A</v>
      </c>
      <c r="J61" s="27" t="e">
        <f t="shared" si="56"/>
        <v>#N/A</v>
      </c>
      <c r="K61" s="27" t="e">
        <f t="shared" si="57"/>
        <v>#N/A</v>
      </c>
      <c r="L61" s="114" t="e">
        <f t="shared" si="58"/>
        <v>#N/A</v>
      </c>
      <c r="M61" s="27">
        <v>30</v>
      </c>
      <c r="N61" s="27" t="e">
        <f t="shared" si="59"/>
        <v>#N/A</v>
      </c>
      <c r="O61" s="27" t="e">
        <f t="shared" si="60"/>
        <v>#N/A</v>
      </c>
      <c r="P61" s="114" t="e">
        <f t="shared" si="61"/>
        <v>#N/A</v>
      </c>
      <c r="R61" s="27" t="e">
        <f t="shared" si="62"/>
        <v>#N/A</v>
      </c>
      <c r="S61" s="27">
        <v>6</v>
      </c>
      <c r="T61" s="27" t="e">
        <f t="shared" si="52"/>
        <v>#N/A</v>
      </c>
      <c r="U61" s="27" t="e">
        <f t="shared" si="63"/>
        <v>#N/A</v>
      </c>
      <c r="V61" s="27" t="e">
        <f t="shared" si="53"/>
        <v>#N/A</v>
      </c>
      <c r="W61" s="27" t="e">
        <f t="shared" si="53"/>
        <v>#N/A</v>
      </c>
      <c r="X61" s="27" t="e">
        <f t="shared" si="53"/>
        <v>#N/A</v>
      </c>
      <c r="Y61" s="27" t="e">
        <f t="shared" si="53"/>
        <v>#N/A</v>
      </c>
      <c r="Z61" s="27" t="e">
        <f t="shared" si="53"/>
        <v>#N/A</v>
      </c>
      <c r="AA61" s="27" t="e">
        <f t="shared" si="53"/>
        <v>#N/A</v>
      </c>
      <c r="AB61" s="27" t="e">
        <f t="shared" si="53"/>
        <v>#N/A</v>
      </c>
    </row>
    <row r="62" spans="1:28" x14ac:dyDescent="0.25">
      <c r="A62" s="110">
        <v>7</v>
      </c>
      <c r="B62" s="110" t="str">
        <f>'Tag 5'!A$57</f>
        <v/>
      </c>
      <c r="C62" s="111" t="str">
        <f>'Tag 5'!T$56</f>
        <v/>
      </c>
      <c r="D62" s="112" t="str">
        <f>'Tag 5'!U$56</f>
        <v/>
      </c>
      <c r="E62" s="111">
        <f>'Tag 5'!N$56+'Tag 5'!N$57+'Tag 5'!N$58+'Tag 5'!N$59</f>
        <v>0</v>
      </c>
      <c r="F62" s="113"/>
      <c r="G62" s="27" t="e">
        <f t="shared" si="54"/>
        <v>#VALUE!</v>
      </c>
      <c r="H62" s="27" t="e">
        <f t="shared" si="55"/>
        <v>#N/A</v>
      </c>
      <c r="J62" s="27" t="str">
        <f t="shared" si="56"/>
        <v/>
      </c>
      <c r="K62" s="27" t="e">
        <f t="shared" si="57"/>
        <v>#N/A</v>
      </c>
      <c r="L62" s="114" t="e">
        <f t="shared" si="58"/>
        <v>#N/A</v>
      </c>
      <c r="M62" s="27">
        <v>20</v>
      </c>
      <c r="N62" s="27" t="str">
        <f t="shared" si="59"/>
        <v/>
      </c>
      <c r="O62" s="27" t="str">
        <f t="shared" si="60"/>
        <v/>
      </c>
      <c r="P62" s="114" t="str">
        <f t="shared" si="61"/>
        <v/>
      </c>
      <c r="R62" s="27">
        <f t="shared" si="62"/>
        <v>2</v>
      </c>
      <c r="S62" s="27">
        <v>7</v>
      </c>
      <c r="T62" s="27" t="e">
        <f t="shared" si="52"/>
        <v>#N/A</v>
      </c>
      <c r="U62" s="27" t="str">
        <f t="shared" si="63"/>
        <v/>
      </c>
      <c r="V62" s="27" t="str">
        <f t="shared" si="53"/>
        <v/>
      </c>
      <c r="W62" s="27" t="str">
        <f t="shared" si="53"/>
        <v/>
      </c>
      <c r="X62" s="27" t="str">
        <f t="shared" si="53"/>
        <v/>
      </c>
      <c r="Y62" s="27" t="str">
        <f t="shared" si="53"/>
        <v/>
      </c>
      <c r="Z62" s="27" t="str">
        <f t="shared" si="53"/>
        <v/>
      </c>
      <c r="AA62" s="27" t="str">
        <f t="shared" si="53"/>
        <v/>
      </c>
      <c r="AB62" s="27" t="str">
        <f t="shared" si="53"/>
        <v/>
      </c>
    </row>
    <row r="63" spans="1:28" x14ac:dyDescent="0.25">
      <c r="A63" s="110">
        <v>8</v>
      </c>
      <c r="B63" s="110" t="str">
        <f>'Tag 5'!A$66</f>
        <v/>
      </c>
      <c r="C63" s="111" t="str">
        <f>'Tag 5'!T$65</f>
        <v/>
      </c>
      <c r="D63" s="112" t="str">
        <f>'Tag 5'!U$65</f>
        <v/>
      </c>
      <c r="E63" s="111">
        <f>'Tag 5'!N$65+'Tag 5'!N$66+'Tag 5'!N$67+'Tag 5'!N$68</f>
        <v>0</v>
      </c>
      <c r="F63" s="113"/>
      <c r="G63" s="27" t="e">
        <f t="shared" si="54"/>
        <v>#VALUE!</v>
      </c>
      <c r="H63" s="27" t="e">
        <f t="shared" si="55"/>
        <v>#N/A</v>
      </c>
      <c r="J63" s="27" t="str">
        <f t="shared" si="56"/>
        <v/>
      </c>
      <c r="K63" s="27" t="e">
        <f t="shared" si="57"/>
        <v>#N/A</v>
      </c>
      <c r="L63" s="114" t="e">
        <f t="shared" si="58"/>
        <v>#N/A</v>
      </c>
      <c r="M63" s="27">
        <v>10</v>
      </c>
      <c r="N63" s="27" t="str">
        <f t="shared" si="59"/>
        <v/>
      </c>
      <c r="O63" s="27" t="str">
        <f t="shared" si="60"/>
        <v/>
      </c>
      <c r="P63" s="114" t="str">
        <f t="shared" si="61"/>
        <v/>
      </c>
      <c r="R63" s="27">
        <f t="shared" si="62"/>
        <v>2</v>
      </c>
      <c r="S63" s="27">
        <v>8</v>
      </c>
      <c r="T63" s="27" t="e">
        <f t="shared" si="52"/>
        <v>#N/A</v>
      </c>
      <c r="U63" s="27" t="str">
        <f t="shared" si="63"/>
        <v/>
      </c>
      <c r="V63" s="27" t="str">
        <f t="shared" si="53"/>
        <v/>
      </c>
      <c r="W63" s="27" t="str">
        <f t="shared" si="53"/>
        <v/>
      </c>
      <c r="X63" s="27" t="str">
        <f t="shared" si="53"/>
        <v/>
      </c>
      <c r="Y63" s="27" t="str">
        <f t="shared" si="53"/>
        <v/>
      </c>
      <c r="Z63" s="27" t="str">
        <f t="shared" si="53"/>
        <v/>
      </c>
      <c r="AA63" s="27" t="str">
        <f t="shared" si="53"/>
        <v/>
      </c>
      <c r="AB63" s="27" t="str">
        <f t="shared" si="53"/>
        <v/>
      </c>
    </row>
    <row r="65" spans="1:28" ht="21" x14ac:dyDescent="0.25">
      <c r="A65" s="116" t="s">
        <v>84</v>
      </c>
    </row>
    <row r="66" spans="1:28" x14ac:dyDescent="0.25">
      <c r="B66" s="27" t="s">
        <v>99</v>
      </c>
      <c r="C66" s="27" t="s">
        <v>73</v>
      </c>
      <c r="D66" s="27" t="s">
        <v>74</v>
      </c>
      <c r="E66" s="27" t="s">
        <v>100</v>
      </c>
      <c r="G66" s="27" t="s">
        <v>97</v>
      </c>
      <c r="H66" s="27" t="s">
        <v>98</v>
      </c>
      <c r="J66" s="27" t="s">
        <v>99</v>
      </c>
      <c r="K66" s="27" t="s">
        <v>73</v>
      </c>
      <c r="L66" s="114" t="s">
        <v>74</v>
      </c>
      <c r="M66" s="27" t="s">
        <v>75</v>
      </c>
      <c r="N66" s="27" t="s">
        <v>100</v>
      </c>
      <c r="O66" s="27" t="s">
        <v>73</v>
      </c>
      <c r="P66" s="114" t="s">
        <v>74</v>
      </c>
      <c r="R66" s="27" t="s">
        <v>98</v>
      </c>
      <c r="S66" s="27" t="s">
        <v>97</v>
      </c>
      <c r="T66" s="27" t="s">
        <v>98</v>
      </c>
      <c r="U66" s="156" t="s">
        <v>145</v>
      </c>
      <c r="V66" s="156"/>
      <c r="W66" s="156" t="s">
        <v>146</v>
      </c>
      <c r="X66" s="156"/>
      <c r="Y66" s="156" t="s">
        <v>147</v>
      </c>
      <c r="Z66" s="156"/>
      <c r="AA66" s="156" t="s">
        <v>148</v>
      </c>
      <c r="AB66" s="156"/>
    </row>
    <row r="67" spans="1:28" x14ac:dyDescent="0.25">
      <c r="A67" s="110">
        <v>1</v>
      </c>
      <c r="B67" s="110" t="str">
        <f>'Tag 6'!A$3</f>
        <v>Flying Pins</v>
      </c>
      <c r="C67" s="111" t="str">
        <f>'Tag 6'!T$2</f>
        <v/>
      </c>
      <c r="D67" s="112" t="str">
        <f>'Tag 6'!U$2</f>
        <v/>
      </c>
      <c r="E67" s="111">
        <f>'Tag 6'!N$2+'Tag 6'!N$3+'Tag 6'!N$4+'Tag 6'!N$5</f>
        <v>0</v>
      </c>
      <c r="F67" s="113"/>
      <c r="G67" s="27" t="e">
        <f>RANK(C67,C$67:C$74)</f>
        <v>#VALUE!</v>
      </c>
      <c r="H67" s="27" t="e">
        <f>MATCH(A67,G$67:G$74,0)</f>
        <v>#N/A</v>
      </c>
      <c r="J67" s="27" t="e">
        <f>IF(B67="","",INDEX(B$67:B$74,H67))</f>
        <v>#N/A</v>
      </c>
      <c r="K67" s="27" t="e">
        <f>INDEX(C$67:C$74,H67)</f>
        <v>#N/A</v>
      </c>
      <c r="L67" s="114" t="e">
        <f>INDEX(D$67:D$74,H67)</f>
        <v>#N/A</v>
      </c>
      <c r="M67" s="27">
        <v>150</v>
      </c>
      <c r="N67" s="27" t="e">
        <f>IF(B67="","",INDEX(E$67:E$74,H67))</f>
        <v>#N/A</v>
      </c>
      <c r="O67" s="27" t="e">
        <f>IF(B67="","",K67+M67)</f>
        <v>#N/A</v>
      </c>
      <c r="P67" s="114" t="e">
        <f>IF(B67="","",O67/N67)</f>
        <v>#N/A</v>
      </c>
      <c r="R67" s="27" t="e">
        <f>MATCH($C$167,J$67:J$74,0)</f>
        <v>#N/A</v>
      </c>
      <c r="S67" s="27">
        <v>1</v>
      </c>
      <c r="T67" s="27" t="e">
        <f t="shared" ref="T67:T74" si="64">MATCH(J67,J$2:J$9,0)</f>
        <v>#N/A</v>
      </c>
      <c r="U67" s="27" t="e">
        <f>IF($B67="","",INDEX(K$2:K$9,$T67))</f>
        <v>#N/A</v>
      </c>
      <c r="V67" s="27" t="e">
        <f t="shared" ref="V67:AB74" si="65">IF($B67="","",INDEX(L$2:L$9,$T67))</f>
        <v>#N/A</v>
      </c>
      <c r="W67" s="27" t="e">
        <f t="shared" si="65"/>
        <v>#N/A</v>
      </c>
      <c r="X67" s="27" t="e">
        <f t="shared" si="65"/>
        <v>#N/A</v>
      </c>
      <c r="Y67" s="27" t="e">
        <f t="shared" si="65"/>
        <v>#N/A</v>
      </c>
      <c r="Z67" s="27" t="e">
        <f t="shared" si="65"/>
        <v>#N/A</v>
      </c>
      <c r="AA67" s="27" t="e">
        <f t="shared" si="65"/>
        <v>#N/A</v>
      </c>
      <c r="AB67" s="27" t="e">
        <f t="shared" si="65"/>
        <v>#N/A</v>
      </c>
    </row>
    <row r="68" spans="1:28" x14ac:dyDescent="0.25">
      <c r="A68" s="110">
        <v>2</v>
      </c>
      <c r="B68" s="110" t="str">
        <f>'Tag 6'!A$12</f>
        <v/>
      </c>
      <c r="C68" s="111" t="str">
        <f>'Tag 6'!T$11</f>
        <v/>
      </c>
      <c r="D68" s="112" t="str">
        <f>'Tag 6'!U$11</f>
        <v/>
      </c>
      <c r="E68" s="111">
        <f>'Tag 6'!N$11+'Tag 6'!N$12+'Tag 6'!N$13+'Tag 6'!N$14</f>
        <v>0</v>
      </c>
      <c r="F68" s="113"/>
      <c r="G68" s="27" t="e">
        <f t="shared" ref="G68:G74" si="66">RANK(C68,C$67:C$74)</f>
        <v>#VALUE!</v>
      </c>
      <c r="H68" s="27" t="e">
        <f t="shared" ref="H68:H74" si="67">MATCH(A68,G$67:G$74,0)</f>
        <v>#N/A</v>
      </c>
      <c r="J68" s="27" t="str">
        <f t="shared" ref="J68:J73" si="68">IF(B68="","",INDEX(B$67:B$74,H68))</f>
        <v/>
      </c>
      <c r="K68" s="27" t="e">
        <f t="shared" ref="K68:K74" si="69">INDEX(C$67:C$74,H68)</f>
        <v>#N/A</v>
      </c>
      <c r="L68" s="114" t="e">
        <f t="shared" ref="L68:L74" si="70">INDEX(D$67:D$74,H68)</f>
        <v>#N/A</v>
      </c>
      <c r="M68" s="27">
        <v>120</v>
      </c>
      <c r="N68" s="27" t="str">
        <f t="shared" ref="N68:N74" si="71">IF(B68="","",INDEX(E$67:E$74,H68))</f>
        <v/>
      </c>
      <c r="O68" s="27" t="str">
        <f t="shared" ref="O68:O74" si="72">IF(B68="","",K68+M68)</f>
        <v/>
      </c>
      <c r="P68" s="114" t="str">
        <f t="shared" ref="P68:P74" si="73">IF(B68="","",O68/N68)</f>
        <v/>
      </c>
      <c r="R68" s="27">
        <f>MATCH($C$168,J$67:J$74,0)</f>
        <v>2</v>
      </c>
      <c r="S68" s="27">
        <v>2</v>
      </c>
      <c r="T68" s="27" t="e">
        <f t="shared" si="64"/>
        <v>#N/A</v>
      </c>
      <c r="U68" s="27" t="str">
        <f t="shared" ref="U68:U74" si="74">IF($B68="","",INDEX(K$2:K$9,$T68))</f>
        <v/>
      </c>
      <c r="V68" s="27" t="str">
        <f t="shared" si="65"/>
        <v/>
      </c>
      <c r="W68" s="27" t="str">
        <f t="shared" si="65"/>
        <v/>
      </c>
      <c r="X68" s="27" t="str">
        <f t="shared" si="65"/>
        <v/>
      </c>
      <c r="Y68" s="27" t="str">
        <f t="shared" si="65"/>
        <v/>
      </c>
      <c r="Z68" s="27" t="str">
        <f t="shared" si="65"/>
        <v/>
      </c>
      <c r="AA68" s="27" t="str">
        <f t="shared" si="65"/>
        <v/>
      </c>
      <c r="AB68" s="27" t="str">
        <f t="shared" si="65"/>
        <v/>
      </c>
    </row>
    <row r="69" spans="1:28" x14ac:dyDescent="0.25">
      <c r="A69" s="110">
        <v>3</v>
      </c>
      <c r="B69" s="110" t="str">
        <f>'Tag 6'!A$21</f>
        <v>Tornados 1</v>
      </c>
      <c r="C69" s="111" t="str">
        <f>'Tag 6'!T$20</f>
        <v/>
      </c>
      <c r="D69" s="112" t="str">
        <f>'Tag 6'!U$20</f>
        <v/>
      </c>
      <c r="E69" s="111">
        <f>'Tag 6'!N$20+'Tag 6'!N$21+'Tag 6'!N$22+'Tag 6'!N$23</f>
        <v>0</v>
      </c>
      <c r="F69" s="113"/>
      <c r="G69" s="27" t="e">
        <f t="shared" si="66"/>
        <v>#VALUE!</v>
      </c>
      <c r="H69" s="27" t="e">
        <f t="shared" si="67"/>
        <v>#N/A</v>
      </c>
      <c r="J69" s="27" t="e">
        <f t="shared" si="68"/>
        <v>#N/A</v>
      </c>
      <c r="K69" s="27" t="e">
        <f t="shared" si="69"/>
        <v>#N/A</v>
      </c>
      <c r="L69" s="114" t="e">
        <f t="shared" si="70"/>
        <v>#N/A</v>
      </c>
      <c r="M69" s="27">
        <v>90</v>
      </c>
      <c r="N69" s="27" t="e">
        <f t="shared" si="71"/>
        <v>#N/A</v>
      </c>
      <c r="O69" s="27" t="e">
        <f t="shared" si="72"/>
        <v>#N/A</v>
      </c>
      <c r="P69" s="114" t="e">
        <f t="shared" si="73"/>
        <v>#N/A</v>
      </c>
      <c r="R69" s="27" t="e">
        <f>MATCH($C$169,J$67:J$74,0)</f>
        <v>#N/A</v>
      </c>
      <c r="S69" s="27">
        <v>3</v>
      </c>
      <c r="T69" s="27" t="e">
        <f t="shared" si="64"/>
        <v>#N/A</v>
      </c>
      <c r="U69" s="27" t="e">
        <f t="shared" si="74"/>
        <v>#N/A</v>
      </c>
      <c r="V69" s="27" t="e">
        <f t="shared" si="65"/>
        <v>#N/A</v>
      </c>
      <c r="W69" s="27" t="e">
        <f t="shared" si="65"/>
        <v>#N/A</v>
      </c>
      <c r="X69" s="27" t="e">
        <f t="shared" si="65"/>
        <v>#N/A</v>
      </c>
      <c r="Y69" s="27" t="e">
        <f t="shared" si="65"/>
        <v>#N/A</v>
      </c>
      <c r="Z69" s="27" t="e">
        <f t="shared" si="65"/>
        <v>#N/A</v>
      </c>
      <c r="AA69" s="27" t="e">
        <f t="shared" si="65"/>
        <v>#N/A</v>
      </c>
      <c r="AB69" s="27" t="e">
        <f t="shared" si="65"/>
        <v>#N/A</v>
      </c>
    </row>
    <row r="70" spans="1:28" x14ac:dyDescent="0.25">
      <c r="A70" s="110">
        <v>4</v>
      </c>
      <c r="B70" s="110" t="str">
        <f>'Tag 6'!A$30</f>
        <v>BVR 2</v>
      </c>
      <c r="C70" s="111" t="str">
        <f>'Tag 6'!T$29</f>
        <v/>
      </c>
      <c r="D70" s="112" t="str">
        <f>'Tag 6'!U$29</f>
        <v/>
      </c>
      <c r="E70" s="111">
        <f>'Tag 6'!N$29+'Tag 6'!N$30+'Tag 6'!N$31+'Tag 6'!N$32</f>
        <v>0</v>
      </c>
      <c r="F70" s="113"/>
      <c r="G70" s="27" t="e">
        <f t="shared" si="66"/>
        <v>#VALUE!</v>
      </c>
      <c r="H70" s="27" t="e">
        <f t="shared" si="67"/>
        <v>#N/A</v>
      </c>
      <c r="J70" s="27" t="e">
        <f t="shared" si="68"/>
        <v>#N/A</v>
      </c>
      <c r="K70" s="27" t="e">
        <f t="shared" si="69"/>
        <v>#N/A</v>
      </c>
      <c r="L70" s="114" t="e">
        <f t="shared" si="70"/>
        <v>#N/A</v>
      </c>
      <c r="M70" s="27">
        <v>70</v>
      </c>
      <c r="N70" s="27" t="e">
        <f t="shared" si="71"/>
        <v>#N/A</v>
      </c>
      <c r="O70" s="27" t="e">
        <f t="shared" si="72"/>
        <v>#N/A</v>
      </c>
      <c r="P70" s="114" t="e">
        <f t="shared" si="73"/>
        <v>#N/A</v>
      </c>
      <c r="R70" s="27" t="e">
        <f>MATCH($C$170,J$67:J$74,0)</f>
        <v>#N/A</v>
      </c>
      <c r="S70" s="27">
        <v>4</v>
      </c>
      <c r="T70" s="27" t="e">
        <f t="shared" si="64"/>
        <v>#N/A</v>
      </c>
      <c r="U70" s="27" t="e">
        <f t="shared" si="74"/>
        <v>#N/A</v>
      </c>
      <c r="V70" s="27" t="e">
        <f t="shared" si="65"/>
        <v>#N/A</v>
      </c>
      <c r="W70" s="27" t="e">
        <f t="shared" si="65"/>
        <v>#N/A</v>
      </c>
      <c r="X70" s="27" t="e">
        <f t="shared" si="65"/>
        <v>#N/A</v>
      </c>
      <c r="Y70" s="27" t="e">
        <f t="shared" si="65"/>
        <v>#N/A</v>
      </c>
      <c r="Z70" s="27" t="e">
        <f t="shared" si="65"/>
        <v>#N/A</v>
      </c>
      <c r="AA70" s="27" t="e">
        <f t="shared" si="65"/>
        <v>#N/A</v>
      </c>
      <c r="AB70" s="27" t="e">
        <f t="shared" si="65"/>
        <v>#N/A</v>
      </c>
    </row>
    <row r="71" spans="1:28" x14ac:dyDescent="0.25">
      <c r="A71" s="110">
        <v>5</v>
      </c>
      <c r="B71" s="110" t="str">
        <f>'Tag 6'!A$39</f>
        <v>Tornados 2</v>
      </c>
      <c r="C71" s="111" t="str">
        <f>'Tag 6'!T$38</f>
        <v/>
      </c>
      <c r="D71" s="112" t="str">
        <f>'Tag 6'!U$38</f>
        <v/>
      </c>
      <c r="E71" s="111">
        <f>'Tag 6'!N$38+'Tag 6'!N$39+'Tag 6'!N$40+'Tag 6'!N$41</f>
        <v>0</v>
      </c>
      <c r="F71" s="113"/>
      <c r="G71" s="27" t="e">
        <f t="shared" si="66"/>
        <v>#VALUE!</v>
      </c>
      <c r="H71" s="27" t="e">
        <f t="shared" si="67"/>
        <v>#N/A</v>
      </c>
      <c r="J71" s="27" t="e">
        <f t="shared" si="68"/>
        <v>#N/A</v>
      </c>
      <c r="K71" s="27" t="e">
        <f t="shared" si="69"/>
        <v>#N/A</v>
      </c>
      <c r="L71" s="114" t="e">
        <f t="shared" si="70"/>
        <v>#N/A</v>
      </c>
      <c r="M71" s="27">
        <v>50</v>
      </c>
      <c r="N71" s="27" t="e">
        <f t="shared" si="71"/>
        <v>#N/A</v>
      </c>
      <c r="O71" s="27" t="e">
        <f t="shared" si="72"/>
        <v>#N/A</v>
      </c>
      <c r="P71" s="114" t="e">
        <f t="shared" si="73"/>
        <v>#N/A</v>
      </c>
      <c r="R71" s="27" t="e">
        <f>MATCH($C$171,J$67:J$74,0)</f>
        <v>#N/A</v>
      </c>
      <c r="S71" s="27">
        <v>5</v>
      </c>
      <c r="T71" s="27" t="e">
        <f t="shared" si="64"/>
        <v>#N/A</v>
      </c>
      <c r="U71" s="27" t="e">
        <f t="shared" si="74"/>
        <v>#N/A</v>
      </c>
      <c r="V71" s="27" t="e">
        <f t="shared" si="65"/>
        <v>#N/A</v>
      </c>
      <c r="W71" s="27" t="e">
        <f t="shared" si="65"/>
        <v>#N/A</v>
      </c>
      <c r="X71" s="27" t="e">
        <f t="shared" si="65"/>
        <v>#N/A</v>
      </c>
      <c r="Y71" s="27" t="e">
        <f t="shared" si="65"/>
        <v>#N/A</v>
      </c>
      <c r="Z71" s="27" t="e">
        <f t="shared" si="65"/>
        <v>#N/A</v>
      </c>
      <c r="AA71" s="27" t="e">
        <f t="shared" si="65"/>
        <v>#N/A</v>
      </c>
      <c r="AB71" s="27" t="e">
        <f t="shared" si="65"/>
        <v>#N/A</v>
      </c>
    </row>
    <row r="72" spans="1:28" x14ac:dyDescent="0.25">
      <c r="A72" s="110">
        <v>6</v>
      </c>
      <c r="B72" s="110" t="str">
        <f>'Tag 6'!A$48</f>
        <v>BVR 1</v>
      </c>
      <c r="C72" s="111" t="str">
        <f>'Tag 6'!T$47</f>
        <v/>
      </c>
      <c r="D72" s="112" t="str">
        <f>'Tag 6'!U$47</f>
        <v/>
      </c>
      <c r="E72" s="111">
        <f>'Tag 6'!N$47+'Tag 6'!N$48+'Tag 6'!N$49+'Tag 6'!N$50</f>
        <v>0</v>
      </c>
      <c r="F72" s="113"/>
      <c r="G72" s="27" t="e">
        <f t="shared" si="66"/>
        <v>#VALUE!</v>
      </c>
      <c r="H72" s="27" t="e">
        <f t="shared" si="67"/>
        <v>#N/A</v>
      </c>
      <c r="J72" s="27" t="e">
        <f t="shared" si="68"/>
        <v>#N/A</v>
      </c>
      <c r="K72" s="27" t="e">
        <f t="shared" si="69"/>
        <v>#N/A</v>
      </c>
      <c r="L72" s="114" t="e">
        <f t="shared" si="70"/>
        <v>#N/A</v>
      </c>
      <c r="M72" s="27">
        <v>30</v>
      </c>
      <c r="N72" s="27" t="e">
        <f t="shared" si="71"/>
        <v>#N/A</v>
      </c>
      <c r="O72" s="27" t="e">
        <f t="shared" si="72"/>
        <v>#N/A</v>
      </c>
      <c r="P72" s="114" t="e">
        <f t="shared" si="73"/>
        <v>#N/A</v>
      </c>
      <c r="R72" s="27" t="e">
        <f>MATCH($C$172,J$67:J$74,0)</f>
        <v>#N/A</v>
      </c>
      <c r="S72" s="27">
        <v>6</v>
      </c>
      <c r="T72" s="27" t="e">
        <f t="shared" si="64"/>
        <v>#N/A</v>
      </c>
      <c r="U72" s="27" t="e">
        <f t="shared" si="74"/>
        <v>#N/A</v>
      </c>
      <c r="V72" s="27" t="e">
        <f t="shared" si="65"/>
        <v>#N/A</v>
      </c>
      <c r="W72" s="27" t="e">
        <f t="shared" si="65"/>
        <v>#N/A</v>
      </c>
      <c r="X72" s="27" t="e">
        <f t="shared" si="65"/>
        <v>#N/A</v>
      </c>
      <c r="Y72" s="27" t="e">
        <f t="shared" si="65"/>
        <v>#N/A</v>
      </c>
      <c r="Z72" s="27" t="e">
        <f t="shared" si="65"/>
        <v>#N/A</v>
      </c>
      <c r="AA72" s="27" t="e">
        <f t="shared" si="65"/>
        <v>#N/A</v>
      </c>
      <c r="AB72" s="27" t="e">
        <f t="shared" si="65"/>
        <v>#N/A</v>
      </c>
    </row>
    <row r="73" spans="1:28" x14ac:dyDescent="0.25">
      <c r="A73" s="110">
        <v>7</v>
      </c>
      <c r="B73" s="110" t="str">
        <f>'Tag 6'!A$57</f>
        <v/>
      </c>
      <c r="C73" s="111" t="str">
        <f>'Tag 6'!T$56</f>
        <v/>
      </c>
      <c r="D73" s="112" t="str">
        <f>'Tag 6'!U$56</f>
        <v/>
      </c>
      <c r="E73" s="111">
        <f>'Tag 6'!N$56+'Tag 6'!N$57+'Tag 6'!N$58+'Tag 6'!N$59</f>
        <v>0</v>
      </c>
      <c r="F73" s="113"/>
      <c r="G73" s="27" t="e">
        <f t="shared" si="66"/>
        <v>#VALUE!</v>
      </c>
      <c r="H73" s="27" t="e">
        <f t="shared" si="67"/>
        <v>#N/A</v>
      </c>
      <c r="J73" s="27" t="str">
        <f t="shared" si="68"/>
        <v/>
      </c>
      <c r="K73" s="27" t="e">
        <f t="shared" si="69"/>
        <v>#N/A</v>
      </c>
      <c r="L73" s="114" t="e">
        <f t="shared" si="70"/>
        <v>#N/A</v>
      </c>
      <c r="M73" s="27">
        <v>20</v>
      </c>
      <c r="N73" s="27" t="str">
        <f t="shared" si="71"/>
        <v/>
      </c>
      <c r="O73" s="27" t="str">
        <f t="shared" si="72"/>
        <v/>
      </c>
      <c r="P73" s="114" t="str">
        <f t="shared" si="73"/>
        <v/>
      </c>
      <c r="R73" s="27">
        <f>MATCH($C$173,J$67:J$74,0)</f>
        <v>2</v>
      </c>
      <c r="S73" s="27">
        <v>7</v>
      </c>
      <c r="T73" s="27" t="e">
        <f t="shared" si="64"/>
        <v>#N/A</v>
      </c>
      <c r="U73" s="27" t="str">
        <f t="shared" si="74"/>
        <v/>
      </c>
      <c r="V73" s="27" t="str">
        <f t="shared" si="65"/>
        <v/>
      </c>
      <c r="W73" s="27" t="str">
        <f t="shared" si="65"/>
        <v/>
      </c>
      <c r="X73" s="27" t="str">
        <f t="shared" si="65"/>
        <v/>
      </c>
      <c r="Y73" s="27" t="str">
        <f t="shared" si="65"/>
        <v/>
      </c>
      <c r="Z73" s="27" t="str">
        <f t="shared" si="65"/>
        <v/>
      </c>
      <c r="AA73" s="27" t="str">
        <f t="shared" si="65"/>
        <v/>
      </c>
      <c r="AB73" s="27" t="str">
        <f t="shared" si="65"/>
        <v/>
      </c>
    </row>
    <row r="74" spans="1:28" x14ac:dyDescent="0.25">
      <c r="A74" s="110">
        <v>8</v>
      </c>
      <c r="B74" s="110" t="str">
        <f>'Tag 6'!A$66</f>
        <v/>
      </c>
      <c r="C74" s="111" t="str">
        <f>'Tag 6'!T$65</f>
        <v/>
      </c>
      <c r="D74" s="112" t="str">
        <f>'Tag 6'!U$65</f>
        <v/>
      </c>
      <c r="E74" s="111">
        <f>'Tag 6'!N$65+'Tag 6'!N$66+'Tag 6'!N$67+'Tag 6'!N$68</f>
        <v>0</v>
      </c>
      <c r="F74" s="113"/>
      <c r="G74" s="27" t="e">
        <f t="shared" si="66"/>
        <v>#VALUE!</v>
      </c>
      <c r="H74" s="27" t="e">
        <f t="shared" si="67"/>
        <v>#N/A</v>
      </c>
      <c r="J74" s="27" t="str">
        <f>IF(B74="","",INDEX(B$67:B$74,H74))</f>
        <v/>
      </c>
      <c r="K74" s="27" t="e">
        <f t="shared" si="69"/>
        <v>#N/A</v>
      </c>
      <c r="L74" s="114" t="e">
        <f t="shared" si="70"/>
        <v>#N/A</v>
      </c>
      <c r="M74" s="27">
        <v>10</v>
      </c>
      <c r="N74" s="27" t="str">
        <f t="shared" si="71"/>
        <v/>
      </c>
      <c r="O74" s="27" t="str">
        <f t="shared" si="72"/>
        <v/>
      </c>
      <c r="P74" s="114" t="str">
        <f t="shared" si="73"/>
        <v/>
      </c>
      <c r="R74" s="27">
        <f>MATCH($C$174,J$67:J$74,0)</f>
        <v>2</v>
      </c>
      <c r="S74" s="27">
        <v>8</v>
      </c>
      <c r="T74" s="27" t="e">
        <f t="shared" si="64"/>
        <v>#N/A</v>
      </c>
      <c r="U74" s="27" t="str">
        <f t="shared" si="74"/>
        <v/>
      </c>
      <c r="V74" s="27" t="str">
        <f t="shared" si="65"/>
        <v/>
      </c>
      <c r="W74" s="27" t="str">
        <f t="shared" si="65"/>
        <v/>
      </c>
      <c r="X74" s="27" t="str">
        <f t="shared" si="65"/>
        <v/>
      </c>
      <c r="Y74" s="27" t="str">
        <f t="shared" si="65"/>
        <v/>
      </c>
      <c r="Z74" s="27" t="str">
        <f t="shared" si="65"/>
        <v/>
      </c>
      <c r="AA74" s="27" t="str">
        <f t="shared" si="65"/>
        <v/>
      </c>
      <c r="AB74" s="27" t="str">
        <f t="shared" si="65"/>
        <v/>
      </c>
    </row>
    <row r="76" spans="1:28" ht="21" x14ac:dyDescent="0.25">
      <c r="A76" s="116" t="s">
        <v>85</v>
      </c>
    </row>
    <row r="77" spans="1:28" x14ac:dyDescent="0.25">
      <c r="B77" s="27" t="s">
        <v>99</v>
      </c>
      <c r="C77" s="27" t="s">
        <v>73</v>
      </c>
      <c r="D77" s="27" t="s">
        <v>74</v>
      </c>
      <c r="E77" s="27" t="s">
        <v>100</v>
      </c>
      <c r="G77" s="27" t="s">
        <v>97</v>
      </c>
      <c r="H77" s="27" t="s">
        <v>98</v>
      </c>
      <c r="J77" s="27" t="s">
        <v>99</v>
      </c>
      <c r="K77" s="27" t="s">
        <v>73</v>
      </c>
      <c r="L77" s="114" t="s">
        <v>74</v>
      </c>
      <c r="M77" s="27" t="s">
        <v>75</v>
      </c>
      <c r="N77" s="27" t="s">
        <v>100</v>
      </c>
      <c r="O77" s="27" t="s">
        <v>73</v>
      </c>
      <c r="P77" s="114" t="s">
        <v>74</v>
      </c>
      <c r="R77" s="27" t="s">
        <v>98</v>
      </c>
      <c r="S77" s="27" t="s">
        <v>97</v>
      </c>
      <c r="T77" s="27" t="s">
        <v>98</v>
      </c>
      <c r="U77" s="156" t="s">
        <v>145</v>
      </c>
      <c r="V77" s="156"/>
      <c r="W77" s="156" t="s">
        <v>146</v>
      </c>
      <c r="X77" s="156"/>
      <c r="Y77" s="156" t="s">
        <v>147</v>
      </c>
      <c r="Z77" s="156"/>
      <c r="AA77" s="156" t="s">
        <v>148</v>
      </c>
      <c r="AB77" s="156"/>
    </row>
    <row r="78" spans="1:28" x14ac:dyDescent="0.25">
      <c r="A78" s="110">
        <v>1</v>
      </c>
      <c r="B78" s="110" t="str">
        <f>'Tag 7'!A$3</f>
        <v>Tornados 1</v>
      </c>
      <c r="C78" s="111" t="str">
        <f>'Tag 7'!T$2</f>
        <v/>
      </c>
      <c r="D78" s="112" t="str">
        <f>'Tag 7'!U$2</f>
        <v/>
      </c>
      <c r="E78" s="111">
        <f>'Tag 7'!N$2+'Tag 7'!N$3+'Tag 7'!N$4+'Tag 7'!N$5</f>
        <v>0</v>
      </c>
      <c r="F78" s="113"/>
      <c r="G78" s="27" t="e">
        <f>RANK(C78,C$78:C$85)</f>
        <v>#VALUE!</v>
      </c>
      <c r="H78" s="27" t="e">
        <f>MATCH(A78,G$78:G$85,0)</f>
        <v>#N/A</v>
      </c>
      <c r="J78" s="27" t="e">
        <f>IF(B78="","",INDEX(B$78:B$85,H78))</f>
        <v>#N/A</v>
      </c>
      <c r="K78" s="27" t="e">
        <f>INDEX(C$78:C$85,H78)</f>
        <v>#N/A</v>
      </c>
      <c r="L78" s="114" t="e">
        <f>INDEX(D$78:D$85,H78)</f>
        <v>#N/A</v>
      </c>
      <c r="M78" s="27">
        <v>150</v>
      </c>
      <c r="N78" s="27" t="e">
        <f>IF(B78="","",INDEX(E$78:E$85,H78))</f>
        <v>#N/A</v>
      </c>
      <c r="O78" s="27" t="e">
        <f>IF(B78="","",K78+M78)</f>
        <v>#N/A</v>
      </c>
      <c r="P78" s="114" t="e">
        <f>IF(B78="","",O78/N78)</f>
        <v>#N/A</v>
      </c>
      <c r="R78" s="27" t="e">
        <f>MATCH($C$167,J$78:J$85,0)</f>
        <v>#N/A</v>
      </c>
      <c r="S78" s="27">
        <v>1</v>
      </c>
      <c r="T78" s="27" t="e">
        <f t="shared" ref="T78:T85" si="75">MATCH(J78,J$2:J$9,0)</f>
        <v>#N/A</v>
      </c>
      <c r="U78" s="27" t="e">
        <f>IF($B78="","",INDEX(K$2:K$9,$T78))</f>
        <v>#N/A</v>
      </c>
      <c r="V78" s="27" t="e">
        <f t="shared" ref="V78:AB85" si="76">IF($B78="","",INDEX(L$2:L$9,$T78))</f>
        <v>#N/A</v>
      </c>
      <c r="W78" s="27" t="e">
        <f t="shared" si="76"/>
        <v>#N/A</v>
      </c>
      <c r="X78" s="27" t="e">
        <f t="shared" si="76"/>
        <v>#N/A</v>
      </c>
      <c r="Y78" s="27" t="e">
        <f t="shared" si="76"/>
        <v>#N/A</v>
      </c>
      <c r="Z78" s="27" t="e">
        <f t="shared" si="76"/>
        <v>#N/A</v>
      </c>
      <c r="AA78" s="27" t="e">
        <f t="shared" si="76"/>
        <v>#N/A</v>
      </c>
      <c r="AB78" s="27" t="e">
        <f t="shared" si="76"/>
        <v>#N/A</v>
      </c>
    </row>
    <row r="79" spans="1:28" x14ac:dyDescent="0.25">
      <c r="A79" s="110">
        <v>2</v>
      </c>
      <c r="B79" s="110" t="str">
        <f>'Tag 7'!A$12</f>
        <v>Tornados 2</v>
      </c>
      <c r="C79" s="111" t="str">
        <f>'Tag 7'!T$11</f>
        <v/>
      </c>
      <c r="D79" s="112" t="str">
        <f>'Tag 7'!U$11</f>
        <v/>
      </c>
      <c r="E79" s="111">
        <f>'Tag 7'!N$11+'Tag 7'!N$12+'Tag 7'!N$13+'Tag 7'!N$14</f>
        <v>0</v>
      </c>
      <c r="F79" s="113"/>
      <c r="G79" s="27" t="e">
        <f t="shared" ref="G79:G85" si="77">RANK(C79,C$78:C$85)</f>
        <v>#VALUE!</v>
      </c>
      <c r="H79" s="27" t="e">
        <f t="shared" ref="H79:H85" si="78">MATCH(A79,G$78:G$85,0)</f>
        <v>#N/A</v>
      </c>
      <c r="J79" s="27" t="e">
        <f t="shared" ref="J79:J85" si="79">IF(B79="","",INDEX(B$78:B$85,H79))</f>
        <v>#N/A</v>
      </c>
      <c r="K79" s="27" t="e">
        <f t="shared" ref="K79:K85" si="80">INDEX(C$78:C$85,H79)</f>
        <v>#N/A</v>
      </c>
      <c r="L79" s="114" t="e">
        <f t="shared" ref="L79:L85" si="81">INDEX(D$78:D$85,H79)</f>
        <v>#N/A</v>
      </c>
      <c r="M79" s="27">
        <v>120</v>
      </c>
      <c r="N79" s="27" t="e">
        <f t="shared" ref="N79:N85" si="82">IF(B79="","",INDEX(E$78:E$85,H79))</f>
        <v>#N/A</v>
      </c>
      <c r="O79" s="27" t="e">
        <f t="shared" ref="O79:O85" si="83">IF(B79="","",K79+M79)</f>
        <v>#N/A</v>
      </c>
      <c r="P79" s="114" t="e">
        <f t="shared" ref="P79:P85" si="84">IF(B79="","",O79/N79)</f>
        <v>#N/A</v>
      </c>
      <c r="R79" s="27">
        <f>MATCH($C$168,J$78:J$85,0)</f>
        <v>6</v>
      </c>
      <c r="S79" s="27">
        <v>2</v>
      </c>
      <c r="T79" s="27" t="e">
        <f t="shared" si="75"/>
        <v>#N/A</v>
      </c>
      <c r="U79" s="27" t="e">
        <f t="shared" ref="U79:U85" si="85">IF($B79="","",INDEX(K$2:K$9,$T79))</f>
        <v>#N/A</v>
      </c>
      <c r="V79" s="27" t="e">
        <f t="shared" si="76"/>
        <v>#N/A</v>
      </c>
      <c r="W79" s="27" t="e">
        <f t="shared" si="76"/>
        <v>#N/A</v>
      </c>
      <c r="X79" s="27" t="e">
        <f t="shared" si="76"/>
        <v>#N/A</v>
      </c>
      <c r="Y79" s="27" t="e">
        <f t="shared" si="76"/>
        <v>#N/A</v>
      </c>
      <c r="Z79" s="27" t="e">
        <f t="shared" si="76"/>
        <v>#N/A</v>
      </c>
      <c r="AA79" s="27" t="e">
        <f t="shared" si="76"/>
        <v>#N/A</v>
      </c>
      <c r="AB79" s="27" t="e">
        <f t="shared" si="76"/>
        <v>#N/A</v>
      </c>
    </row>
    <row r="80" spans="1:28" x14ac:dyDescent="0.25">
      <c r="A80" s="110">
        <v>3</v>
      </c>
      <c r="B80" s="110" t="str">
        <f>'Tag 7'!A$21</f>
        <v>Flying Pins</v>
      </c>
      <c r="C80" s="111" t="str">
        <f>'Tag 7'!T$20</f>
        <v/>
      </c>
      <c r="D80" s="112" t="str">
        <f>'Tag 7'!U$20</f>
        <v/>
      </c>
      <c r="E80" s="111">
        <f>'Tag 7'!N$20+'Tag 7'!N$21+'Tag 7'!N$22+'Tag 7'!N$23</f>
        <v>0</v>
      </c>
      <c r="F80" s="113"/>
      <c r="G80" s="27" t="e">
        <f t="shared" si="77"/>
        <v>#VALUE!</v>
      </c>
      <c r="H80" s="27" t="e">
        <f t="shared" si="78"/>
        <v>#N/A</v>
      </c>
      <c r="J80" s="27" t="e">
        <f t="shared" si="79"/>
        <v>#N/A</v>
      </c>
      <c r="K80" s="27" t="e">
        <f t="shared" si="80"/>
        <v>#N/A</v>
      </c>
      <c r="L80" s="114" t="e">
        <f t="shared" si="81"/>
        <v>#N/A</v>
      </c>
      <c r="M80" s="27">
        <v>90</v>
      </c>
      <c r="N80" s="27" t="e">
        <f t="shared" si="82"/>
        <v>#N/A</v>
      </c>
      <c r="O80" s="27" t="e">
        <f t="shared" si="83"/>
        <v>#N/A</v>
      </c>
      <c r="P80" s="114" t="e">
        <f t="shared" si="84"/>
        <v>#N/A</v>
      </c>
      <c r="R80" s="27" t="e">
        <f>MATCH($C$169,J$78:J$85,0)</f>
        <v>#N/A</v>
      </c>
      <c r="S80" s="27">
        <v>3</v>
      </c>
      <c r="T80" s="27" t="e">
        <f t="shared" si="75"/>
        <v>#N/A</v>
      </c>
      <c r="U80" s="27" t="e">
        <f t="shared" si="85"/>
        <v>#N/A</v>
      </c>
      <c r="V80" s="27" t="e">
        <f t="shared" si="76"/>
        <v>#N/A</v>
      </c>
      <c r="W80" s="27" t="e">
        <f t="shared" si="76"/>
        <v>#N/A</v>
      </c>
      <c r="X80" s="27" t="e">
        <f t="shared" si="76"/>
        <v>#N/A</v>
      </c>
      <c r="Y80" s="27" t="e">
        <f t="shared" si="76"/>
        <v>#N/A</v>
      </c>
      <c r="Z80" s="27" t="e">
        <f t="shared" si="76"/>
        <v>#N/A</v>
      </c>
      <c r="AA80" s="27" t="e">
        <f t="shared" si="76"/>
        <v>#N/A</v>
      </c>
      <c r="AB80" s="27" t="e">
        <f t="shared" si="76"/>
        <v>#N/A</v>
      </c>
    </row>
    <row r="81" spans="1:28" x14ac:dyDescent="0.25">
      <c r="A81" s="110">
        <v>4</v>
      </c>
      <c r="B81" s="110" t="str">
        <f>'Tag 7'!A$30</f>
        <v>BVR 1</v>
      </c>
      <c r="C81" s="111" t="str">
        <f>'Tag 7'!T$29</f>
        <v/>
      </c>
      <c r="D81" s="112" t="str">
        <f>'Tag 7'!U$29</f>
        <v/>
      </c>
      <c r="E81" s="111">
        <f>'Tag 7'!N$29+'Tag 7'!N$30+'Tag 7'!N$31+'Tag 7'!N$32</f>
        <v>0</v>
      </c>
      <c r="F81" s="113"/>
      <c r="G81" s="27" t="e">
        <f t="shared" si="77"/>
        <v>#VALUE!</v>
      </c>
      <c r="H81" s="27" t="e">
        <f t="shared" si="78"/>
        <v>#N/A</v>
      </c>
      <c r="J81" s="27" t="e">
        <f t="shared" si="79"/>
        <v>#N/A</v>
      </c>
      <c r="K81" s="27" t="e">
        <f t="shared" si="80"/>
        <v>#N/A</v>
      </c>
      <c r="L81" s="114" t="e">
        <f t="shared" si="81"/>
        <v>#N/A</v>
      </c>
      <c r="M81" s="27">
        <v>70</v>
      </c>
      <c r="N81" s="27" t="e">
        <f t="shared" si="82"/>
        <v>#N/A</v>
      </c>
      <c r="O81" s="27" t="e">
        <f t="shared" si="83"/>
        <v>#N/A</v>
      </c>
      <c r="P81" s="114" t="e">
        <f t="shared" si="84"/>
        <v>#N/A</v>
      </c>
      <c r="R81" s="27" t="e">
        <f>MATCH($C$170,J$78:J$85,0)</f>
        <v>#N/A</v>
      </c>
      <c r="S81" s="27">
        <v>4</v>
      </c>
      <c r="T81" s="27" t="e">
        <f t="shared" si="75"/>
        <v>#N/A</v>
      </c>
      <c r="U81" s="27" t="e">
        <f t="shared" si="85"/>
        <v>#N/A</v>
      </c>
      <c r="V81" s="27" t="e">
        <f t="shared" si="76"/>
        <v>#N/A</v>
      </c>
      <c r="W81" s="27" t="e">
        <f t="shared" si="76"/>
        <v>#N/A</v>
      </c>
      <c r="X81" s="27" t="e">
        <f t="shared" si="76"/>
        <v>#N/A</v>
      </c>
      <c r="Y81" s="27" t="e">
        <f t="shared" si="76"/>
        <v>#N/A</v>
      </c>
      <c r="Z81" s="27" t="e">
        <f t="shared" si="76"/>
        <v>#N/A</v>
      </c>
      <c r="AA81" s="27" t="e">
        <f t="shared" si="76"/>
        <v>#N/A</v>
      </c>
      <c r="AB81" s="27" t="e">
        <f t="shared" si="76"/>
        <v>#N/A</v>
      </c>
    </row>
    <row r="82" spans="1:28" x14ac:dyDescent="0.25">
      <c r="A82" s="110">
        <v>5</v>
      </c>
      <c r="B82" s="110" t="str">
        <f>'Tag 7'!A$39</f>
        <v>BVR 2</v>
      </c>
      <c r="C82" s="111" t="str">
        <f>'Tag 7'!T$38</f>
        <v/>
      </c>
      <c r="D82" s="112" t="str">
        <f>'Tag 7'!U$38</f>
        <v/>
      </c>
      <c r="E82" s="111">
        <f>'Tag 7'!N$38+'Tag 7'!N$39+'Tag 7'!N$40+'Tag 7'!N$41</f>
        <v>0</v>
      </c>
      <c r="F82" s="113"/>
      <c r="G82" s="27" t="e">
        <f t="shared" si="77"/>
        <v>#VALUE!</v>
      </c>
      <c r="H82" s="27" t="e">
        <f t="shared" si="78"/>
        <v>#N/A</v>
      </c>
      <c r="J82" s="27" t="e">
        <f t="shared" si="79"/>
        <v>#N/A</v>
      </c>
      <c r="K82" s="27" t="e">
        <f t="shared" si="80"/>
        <v>#N/A</v>
      </c>
      <c r="L82" s="114" t="e">
        <f t="shared" si="81"/>
        <v>#N/A</v>
      </c>
      <c r="M82" s="27">
        <v>50</v>
      </c>
      <c r="N82" s="27" t="e">
        <f t="shared" si="82"/>
        <v>#N/A</v>
      </c>
      <c r="O82" s="27" t="e">
        <f t="shared" si="83"/>
        <v>#N/A</v>
      </c>
      <c r="P82" s="114" t="e">
        <f t="shared" si="84"/>
        <v>#N/A</v>
      </c>
      <c r="R82" s="27" t="e">
        <f>MATCH($C$171,J$78:J$85,0)</f>
        <v>#N/A</v>
      </c>
      <c r="S82" s="27">
        <v>5</v>
      </c>
      <c r="T82" s="27" t="e">
        <f t="shared" si="75"/>
        <v>#N/A</v>
      </c>
      <c r="U82" s="27" t="e">
        <f t="shared" si="85"/>
        <v>#N/A</v>
      </c>
      <c r="V82" s="27" t="e">
        <f t="shared" si="76"/>
        <v>#N/A</v>
      </c>
      <c r="W82" s="27" t="e">
        <f t="shared" si="76"/>
        <v>#N/A</v>
      </c>
      <c r="X82" s="27" t="e">
        <f t="shared" si="76"/>
        <v>#N/A</v>
      </c>
      <c r="Y82" s="27" t="e">
        <f t="shared" si="76"/>
        <v>#N/A</v>
      </c>
      <c r="Z82" s="27" t="e">
        <f t="shared" si="76"/>
        <v>#N/A</v>
      </c>
      <c r="AA82" s="27" t="e">
        <f t="shared" si="76"/>
        <v>#N/A</v>
      </c>
      <c r="AB82" s="27" t="e">
        <f t="shared" si="76"/>
        <v>#N/A</v>
      </c>
    </row>
    <row r="83" spans="1:28" x14ac:dyDescent="0.25">
      <c r="A83" s="110">
        <v>6</v>
      </c>
      <c r="B83" s="110" t="str">
        <f>'Tag 7'!A$48</f>
        <v/>
      </c>
      <c r="C83" s="111" t="str">
        <f>'Tag 7'!T$47</f>
        <v/>
      </c>
      <c r="D83" s="112" t="str">
        <f>'Tag 7'!U$47</f>
        <v/>
      </c>
      <c r="E83" s="111">
        <f>'Tag 7'!N$47+'Tag 7'!N$48+'Tag 7'!N$49+'Tag 7'!N$50</f>
        <v>0</v>
      </c>
      <c r="F83" s="113"/>
      <c r="G83" s="27" t="e">
        <f t="shared" si="77"/>
        <v>#VALUE!</v>
      </c>
      <c r="H83" s="27" t="e">
        <f t="shared" si="78"/>
        <v>#N/A</v>
      </c>
      <c r="J83" s="27" t="str">
        <f t="shared" si="79"/>
        <v/>
      </c>
      <c r="K83" s="27" t="e">
        <f t="shared" si="80"/>
        <v>#N/A</v>
      </c>
      <c r="L83" s="114" t="e">
        <f t="shared" si="81"/>
        <v>#N/A</v>
      </c>
      <c r="M83" s="27">
        <v>30</v>
      </c>
      <c r="N83" s="27" t="str">
        <f t="shared" si="82"/>
        <v/>
      </c>
      <c r="O83" s="27" t="str">
        <f t="shared" si="83"/>
        <v/>
      </c>
      <c r="P83" s="114" t="str">
        <f t="shared" si="84"/>
        <v/>
      </c>
      <c r="R83" s="27" t="e">
        <f>MATCH($C$172,J$78:J$85,0)</f>
        <v>#N/A</v>
      </c>
      <c r="S83" s="27">
        <v>6</v>
      </c>
      <c r="T83" s="27" t="e">
        <f t="shared" si="75"/>
        <v>#N/A</v>
      </c>
      <c r="U83" s="27" t="str">
        <f t="shared" si="85"/>
        <v/>
      </c>
      <c r="V83" s="27" t="str">
        <f t="shared" si="76"/>
        <v/>
      </c>
      <c r="W83" s="27" t="str">
        <f t="shared" si="76"/>
        <v/>
      </c>
      <c r="X83" s="27" t="str">
        <f t="shared" si="76"/>
        <v/>
      </c>
      <c r="Y83" s="27" t="str">
        <f t="shared" si="76"/>
        <v/>
      </c>
      <c r="Z83" s="27" t="str">
        <f t="shared" si="76"/>
        <v/>
      </c>
      <c r="AA83" s="27" t="str">
        <f t="shared" si="76"/>
        <v/>
      </c>
      <c r="AB83" s="27" t="str">
        <f t="shared" si="76"/>
        <v/>
      </c>
    </row>
    <row r="84" spans="1:28" x14ac:dyDescent="0.25">
      <c r="A84" s="110">
        <v>7</v>
      </c>
      <c r="B84" s="110" t="str">
        <f>'Tag 7'!A$57</f>
        <v/>
      </c>
      <c r="C84" s="111" t="str">
        <f>'Tag 7'!T$56</f>
        <v/>
      </c>
      <c r="D84" s="112" t="str">
        <f>'Tag 7'!U$56</f>
        <v/>
      </c>
      <c r="E84" s="111">
        <f>'Tag 7'!N$56+'Tag 7'!N$57+'Tag 7'!N$58+'Tag 7'!N$59</f>
        <v>0</v>
      </c>
      <c r="F84" s="113"/>
      <c r="G84" s="27" t="e">
        <f t="shared" si="77"/>
        <v>#VALUE!</v>
      </c>
      <c r="H84" s="27" t="e">
        <f t="shared" si="78"/>
        <v>#N/A</v>
      </c>
      <c r="J84" s="27" t="str">
        <f t="shared" si="79"/>
        <v/>
      </c>
      <c r="K84" s="27" t="e">
        <f t="shared" si="80"/>
        <v>#N/A</v>
      </c>
      <c r="L84" s="114" t="e">
        <f t="shared" si="81"/>
        <v>#N/A</v>
      </c>
      <c r="M84" s="27">
        <v>20</v>
      </c>
      <c r="N84" s="27" t="str">
        <f t="shared" si="82"/>
        <v/>
      </c>
      <c r="O84" s="27" t="str">
        <f t="shared" si="83"/>
        <v/>
      </c>
      <c r="P84" s="114" t="str">
        <f t="shared" si="84"/>
        <v/>
      </c>
      <c r="R84" s="27">
        <f>MATCH($C$173,J$78:J$85,0)</f>
        <v>6</v>
      </c>
      <c r="S84" s="27">
        <v>7</v>
      </c>
      <c r="T84" s="27" t="e">
        <f t="shared" si="75"/>
        <v>#N/A</v>
      </c>
      <c r="U84" s="27" t="str">
        <f t="shared" si="85"/>
        <v/>
      </c>
      <c r="V84" s="27" t="str">
        <f t="shared" si="76"/>
        <v/>
      </c>
      <c r="W84" s="27" t="str">
        <f t="shared" si="76"/>
        <v/>
      </c>
      <c r="X84" s="27" t="str">
        <f t="shared" si="76"/>
        <v/>
      </c>
      <c r="Y84" s="27" t="str">
        <f t="shared" si="76"/>
        <v/>
      </c>
      <c r="Z84" s="27" t="str">
        <f t="shared" si="76"/>
        <v/>
      </c>
      <c r="AA84" s="27" t="str">
        <f t="shared" si="76"/>
        <v/>
      </c>
      <c r="AB84" s="27" t="str">
        <f t="shared" si="76"/>
        <v/>
      </c>
    </row>
    <row r="85" spans="1:28" x14ac:dyDescent="0.25">
      <c r="A85" s="110">
        <v>8</v>
      </c>
      <c r="B85" s="110" t="str">
        <f>'Tag 7'!A$66</f>
        <v/>
      </c>
      <c r="C85" s="111" t="str">
        <f>'Tag 7'!T$65</f>
        <v/>
      </c>
      <c r="D85" s="112" t="str">
        <f>'Tag 7'!U$65</f>
        <v/>
      </c>
      <c r="E85" s="111">
        <f>'Tag 7'!N$65+'Tag 7'!N$66+'Tag 7'!N$67+'Tag 7'!N$68</f>
        <v>0</v>
      </c>
      <c r="F85" s="113"/>
      <c r="G85" s="27" t="e">
        <f t="shared" si="77"/>
        <v>#VALUE!</v>
      </c>
      <c r="H85" s="27" t="e">
        <f t="shared" si="78"/>
        <v>#N/A</v>
      </c>
      <c r="J85" s="27" t="str">
        <f t="shared" si="79"/>
        <v/>
      </c>
      <c r="K85" s="27" t="e">
        <f t="shared" si="80"/>
        <v>#N/A</v>
      </c>
      <c r="L85" s="114" t="e">
        <f t="shared" si="81"/>
        <v>#N/A</v>
      </c>
      <c r="M85" s="27">
        <v>10</v>
      </c>
      <c r="N85" s="27" t="str">
        <f t="shared" si="82"/>
        <v/>
      </c>
      <c r="O85" s="27" t="str">
        <f t="shared" si="83"/>
        <v/>
      </c>
      <c r="P85" s="114" t="str">
        <f t="shared" si="84"/>
        <v/>
      </c>
      <c r="R85" s="27">
        <f>MATCH($C$174,J$78:J$85,0)</f>
        <v>6</v>
      </c>
      <c r="S85" s="27">
        <v>8</v>
      </c>
      <c r="T85" s="27" t="e">
        <f t="shared" si="75"/>
        <v>#N/A</v>
      </c>
      <c r="U85" s="27" t="str">
        <f t="shared" si="85"/>
        <v/>
      </c>
      <c r="V85" s="27" t="str">
        <f t="shared" si="76"/>
        <v/>
      </c>
      <c r="W85" s="27" t="str">
        <f t="shared" si="76"/>
        <v/>
      </c>
      <c r="X85" s="27" t="str">
        <f t="shared" si="76"/>
        <v/>
      </c>
      <c r="Y85" s="27" t="str">
        <f t="shared" si="76"/>
        <v/>
      </c>
      <c r="Z85" s="27" t="str">
        <f t="shared" si="76"/>
        <v/>
      </c>
      <c r="AA85" s="27" t="str">
        <f t="shared" si="76"/>
        <v/>
      </c>
      <c r="AB85" s="27" t="str">
        <f t="shared" si="76"/>
        <v/>
      </c>
    </row>
    <row r="87" spans="1:28" ht="21" x14ac:dyDescent="0.25">
      <c r="A87" s="116" t="s">
        <v>134</v>
      </c>
    </row>
    <row r="88" spans="1:28" x14ac:dyDescent="0.25">
      <c r="B88" s="27" t="s">
        <v>99</v>
      </c>
      <c r="C88" s="27" t="s">
        <v>73</v>
      </c>
      <c r="D88" s="27" t="s">
        <v>74</v>
      </c>
      <c r="E88" s="27" t="s">
        <v>100</v>
      </c>
      <c r="G88" s="27" t="s">
        <v>97</v>
      </c>
      <c r="H88" s="27" t="s">
        <v>98</v>
      </c>
      <c r="J88" s="27" t="s">
        <v>99</v>
      </c>
      <c r="K88" s="27" t="s">
        <v>73</v>
      </c>
      <c r="L88" s="114" t="s">
        <v>74</v>
      </c>
      <c r="M88" s="27" t="s">
        <v>75</v>
      </c>
      <c r="N88" s="27" t="s">
        <v>100</v>
      </c>
      <c r="O88" s="27" t="s">
        <v>73</v>
      </c>
      <c r="P88" s="114" t="s">
        <v>74</v>
      </c>
      <c r="R88" s="27" t="s">
        <v>98</v>
      </c>
      <c r="S88" s="27" t="s">
        <v>97</v>
      </c>
      <c r="T88" s="27" t="s">
        <v>98</v>
      </c>
      <c r="U88" s="156" t="s">
        <v>145</v>
      </c>
      <c r="V88" s="156"/>
      <c r="W88" s="156" t="s">
        <v>146</v>
      </c>
      <c r="X88" s="156"/>
      <c r="Y88" s="156" t="s">
        <v>147</v>
      </c>
      <c r="Z88" s="156"/>
      <c r="AA88" s="156" t="s">
        <v>148</v>
      </c>
      <c r="AB88" s="156"/>
    </row>
    <row r="89" spans="1:28" x14ac:dyDescent="0.25">
      <c r="A89" s="110">
        <v>1</v>
      </c>
      <c r="B89" s="110" t="str">
        <f>'Tag 8'!A$3</f>
        <v>BVR 2</v>
      </c>
      <c r="C89" s="111" t="str">
        <f>'Tag 8'!T$2</f>
        <v/>
      </c>
      <c r="D89" s="112" t="str">
        <f>'Tag 8'!U$2</f>
        <v/>
      </c>
      <c r="E89" s="111">
        <f>'Tag 8'!N$2+'Tag 8'!N$3+'Tag 8'!N$4+'Tag 8'!N$5</f>
        <v>0</v>
      </c>
      <c r="F89" s="113"/>
      <c r="G89" s="27" t="e">
        <f>RANK(C89,C$89:C$96)</f>
        <v>#VALUE!</v>
      </c>
      <c r="H89" s="27" t="e">
        <f>MATCH(A89,G$89:G$96,0)</f>
        <v>#N/A</v>
      </c>
      <c r="J89" s="27" t="e">
        <f>IF(B89="","",INDEX(B$89:B$96,H89))</f>
        <v>#N/A</v>
      </c>
      <c r="K89" s="27" t="e">
        <f>INDEX(C$89:C$96,H89)</f>
        <v>#N/A</v>
      </c>
      <c r="L89" s="114" t="e">
        <f>INDEX(D$89:D$96,H89)</f>
        <v>#N/A</v>
      </c>
      <c r="M89" s="27">
        <v>150</v>
      </c>
      <c r="N89" s="27" t="e">
        <f>IF(B89="","",INDEX(E$89:E$96,H89))</f>
        <v>#N/A</v>
      </c>
      <c r="O89" s="27" t="e">
        <f>IF(B89="","",K89+M89)</f>
        <v>#N/A</v>
      </c>
      <c r="P89" s="114" t="e">
        <f>IF(B89="","",O89/N89)</f>
        <v>#N/A</v>
      </c>
      <c r="R89" s="27" t="e">
        <f>MATCH($C$167,J$89:J$96,0)</f>
        <v>#N/A</v>
      </c>
      <c r="S89" s="27">
        <v>1</v>
      </c>
      <c r="T89" s="27" t="e">
        <f t="shared" ref="T89:T96" si="86">MATCH(J89,J$2:J$9,0)</f>
        <v>#N/A</v>
      </c>
      <c r="U89" s="27" t="e">
        <f>IF($B89="","",INDEX(K$2:K$9,$T89))</f>
        <v>#N/A</v>
      </c>
      <c r="V89" s="27" t="e">
        <f t="shared" ref="V89:AB96" si="87">IF($B89="","",INDEX(L$2:L$9,$T89))</f>
        <v>#N/A</v>
      </c>
      <c r="W89" s="27" t="e">
        <f t="shared" si="87"/>
        <v>#N/A</v>
      </c>
      <c r="X89" s="27" t="e">
        <f t="shared" si="87"/>
        <v>#N/A</v>
      </c>
      <c r="Y89" s="27" t="e">
        <f t="shared" si="87"/>
        <v>#N/A</v>
      </c>
      <c r="Z89" s="27" t="e">
        <f t="shared" si="87"/>
        <v>#N/A</v>
      </c>
      <c r="AA89" s="27" t="e">
        <f t="shared" si="87"/>
        <v>#N/A</v>
      </c>
      <c r="AB89" s="27" t="e">
        <f t="shared" si="87"/>
        <v>#N/A</v>
      </c>
    </row>
    <row r="90" spans="1:28" x14ac:dyDescent="0.25">
      <c r="A90" s="110">
        <v>2</v>
      </c>
      <c r="B90" s="110" t="str">
        <f>'Tag 8'!A$12</f>
        <v>BVR 1</v>
      </c>
      <c r="C90" s="111" t="str">
        <f>'Tag 8'!T$11</f>
        <v/>
      </c>
      <c r="D90" s="112" t="str">
        <f>'Tag 8'!U$11</f>
        <v/>
      </c>
      <c r="E90" s="111">
        <f>'Tag 8'!N$11+'Tag 8'!N$12+'Tag 8'!N$13+'Tag 8'!N$14</f>
        <v>0</v>
      </c>
      <c r="F90" s="113"/>
      <c r="G90" s="27" t="e">
        <f t="shared" ref="G90:G96" si="88">RANK(C90,C$89:C$96)</f>
        <v>#VALUE!</v>
      </c>
      <c r="H90" s="27" t="e">
        <f t="shared" ref="H90:H96" si="89">MATCH(A90,G$78:G$85,0)</f>
        <v>#N/A</v>
      </c>
      <c r="J90" s="27" t="e">
        <f t="shared" ref="J90:J96" si="90">IF(B90="","",INDEX(B$89:B$96,H90))</f>
        <v>#N/A</v>
      </c>
      <c r="K90" s="27" t="e">
        <f t="shared" ref="K90:K96" si="91">INDEX(C$89:C$96,H90)</f>
        <v>#N/A</v>
      </c>
      <c r="L90" s="114" t="e">
        <f t="shared" ref="L90:L96" si="92">INDEX(D$89:D$96,H90)</f>
        <v>#N/A</v>
      </c>
      <c r="M90" s="27">
        <v>120</v>
      </c>
      <c r="N90" s="27" t="e">
        <f t="shared" ref="N90:N96" si="93">IF(B90="","",INDEX(E$89:E$96,H90))</f>
        <v>#N/A</v>
      </c>
      <c r="O90" s="27" t="e">
        <f t="shared" ref="O90:O96" si="94">IF(B90="","",K90+M90)</f>
        <v>#N/A</v>
      </c>
      <c r="P90" s="114" t="e">
        <f t="shared" ref="P90:P96" si="95">IF(B90="","",O90/N90)</f>
        <v>#N/A</v>
      </c>
      <c r="R90" s="27">
        <f>MATCH($C$168,J$89:J$96,0)</f>
        <v>4</v>
      </c>
      <c r="S90" s="27">
        <v>2</v>
      </c>
      <c r="T90" s="27" t="e">
        <f t="shared" si="86"/>
        <v>#N/A</v>
      </c>
      <c r="U90" s="27" t="e">
        <f t="shared" ref="U90:U96" si="96">IF($B90="","",INDEX(K$2:K$9,$T90))</f>
        <v>#N/A</v>
      </c>
      <c r="V90" s="27" t="e">
        <f t="shared" si="87"/>
        <v>#N/A</v>
      </c>
      <c r="W90" s="27" t="e">
        <f t="shared" si="87"/>
        <v>#N/A</v>
      </c>
      <c r="X90" s="27" t="e">
        <f t="shared" si="87"/>
        <v>#N/A</v>
      </c>
      <c r="Y90" s="27" t="e">
        <f t="shared" si="87"/>
        <v>#N/A</v>
      </c>
      <c r="Z90" s="27" t="e">
        <f t="shared" si="87"/>
        <v>#N/A</v>
      </c>
      <c r="AA90" s="27" t="e">
        <f t="shared" si="87"/>
        <v>#N/A</v>
      </c>
      <c r="AB90" s="27" t="e">
        <f t="shared" si="87"/>
        <v>#N/A</v>
      </c>
    </row>
    <row r="91" spans="1:28" x14ac:dyDescent="0.25">
      <c r="A91" s="110">
        <v>3</v>
      </c>
      <c r="B91" s="110" t="str">
        <f>'Tag 8'!A$21</f>
        <v>Tornados 1</v>
      </c>
      <c r="C91" s="111" t="str">
        <f>'Tag 8'!T$20</f>
        <v/>
      </c>
      <c r="D91" s="112" t="str">
        <f>'Tag 8'!U$20</f>
        <v/>
      </c>
      <c r="E91" s="111">
        <f>'Tag 8'!N$20+'Tag 8'!N$21+'Tag 8'!N$22+'Tag 8'!N$23</f>
        <v>0</v>
      </c>
      <c r="F91" s="113"/>
      <c r="G91" s="27" t="e">
        <f t="shared" si="88"/>
        <v>#VALUE!</v>
      </c>
      <c r="H91" s="27" t="e">
        <f t="shared" si="89"/>
        <v>#N/A</v>
      </c>
      <c r="J91" s="27" t="e">
        <f t="shared" si="90"/>
        <v>#N/A</v>
      </c>
      <c r="K91" s="27" t="e">
        <f t="shared" si="91"/>
        <v>#N/A</v>
      </c>
      <c r="L91" s="114" t="e">
        <f t="shared" si="92"/>
        <v>#N/A</v>
      </c>
      <c r="M91" s="27">
        <v>90</v>
      </c>
      <c r="N91" s="27" t="e">
        <f t="shared" si="93"/>
        <v>#N/A</v>
      </c>
      <c r="O91" s="27" t="e">
        <f t="shared" si="94"/>
        <v>#N/A</v>
      </c>
      <c r="P91" s="114" t="e">
        <f t="shared" si="95"/>
        <v>#N/A</v>
      </c>
      <c r="R91" s="27" t="e">
        <f>MATCH($C$169,J$89:J$96,0)</f>
        <v>#N/A</v>
      </c>
      <c r="S91" s="27">
        <v>3</v>
      </c>
      <c r="T91" s="27" t="e">
        <f t="shared" si="86"/>
        <v>#N/A</v>
      </c>
      <c r="U91" s="27" t="e">
        <f t="shared" si="96"/>
        <v>#N/A</v>
      </c>
      <c r="V91" s="27" t="e">
        <f t="shared" si="87"/>
        <v>#N/A</v>
      </c>
      <c r="W91" s="27" t="e">
        <f t="shared" si="87"/>
        <v>#N/A</v>
      </c>
      <c r="X91" s="27" t="e">
        <f t="shared" si="87"/>
        <v>#N/A</v>
      </c>
      <c r="Y91" s="27" t="e">
        <f t="shared" si="87"/>
        <v>#N/A</v>
      </c>
      <c r="Z91" s="27" t="e">
        <f t="shared" si="87"/>
        <v>#N/A</v>
      </c>
      <c r="AA91" s="27" t="e">
        <f t="shared" si="87"/>
        <v>#N/A</v>
      </c>
      <c r="AB91" s="27" t="e">
        <f t="shared" si="87"/>
        <v>#N/A</v>
      </c>
    </row>
    <row r="92" spans="1:28" x14ac:dyDescent="0.25">
      <c r="A92" s="110">
        <v>4</v>
      </c>
      <c r="B92" s="110" t="str">
        <f>'Tag 8'!A$30</f>
        <v/>
      </c>
      <c r="C92" s="111" t="str">
        <f>'Tag 8'!T$29</f>
        <v/>
      </c>
      <c r="D92" s="112" t="str">
        <f>'Tag 8'!U$29</f>
        <v/>
      </c>
      <c r="E92" s="111">
        <f>'Tag 8'!N$29+'Tag 8'!N$30+'Tag 8'!N$31+'Tag 8'!N$32</f>
        <v>0</v>
      </c>
      <c r="F92" s="113"/>
      <c r="G92" s="27" t="e">
        <f>RANK(C92,C$89:C$96)</f>
        <v>#VALUE!</v>
      </c>
      <c r="H92" s="27" t="e">
        <f t="shared" si="89"/>
        <v>#N/A</v>
      </c>
      <c r="J92" s="27" t="str">
        <f t="shared" si="90"/>
        <v/>
      </c>
      <c r="K92" s="27" t="e">
        <f t="shared" si="91"/>
        <v>#N/A</v>
      </c>
      <c r="L92" s="114" t="e">
        <f t="shared" si="92"/>
        <v>#N/A</v>
      </c>
      <c r="M92" s="27">
        <v>70</v>
      </c>
      <c r="N92" s="27" t="str">
        <f t="shared" si="93"/>
        <v/>
      </c>
      <c r="O92" s="27" t="str">
        <f t="shared" si="94"/>
        <v/>
      </c>
      <c r="P92" s="114" t="str">
        <f t="shared" si="95"/>
        <v/>
      </c>
      <c r="R92" s="27" t="e">
        <f>MATCH($C$170,J$89:J$96,0)</f>
        <v>#N/A</v>
      </c>
      <c r="S92" s="27">
        <v>4</v>
      </c>
      <c r="T92" s="27" t="e">
        <f t="shared" si="86"/>
        <v>#N/A</v>
      </c>
      <c r="U92" s="27" t="str">
        <f t="shared" si="96"/>
        <v/>
      </c>
      <c r="V92" s="27" t="str">
        <f t="shared" si="87"/>
        <v/>
      </c>
      <c r="W92" s="27" t="str">
        <f t="shared" si="87"/>
        <v/>
      </c>
      <c r="X92" s="27" t="str">
        <f t="shared" si="87"/>
        <v/>
      </c>
      <c r="Y92" s="27" t="str">
        <f t="shared" si="87"/>
        <v/>
      </c>
      <c r="Z92" s="27" t="str">
        <f t="shared" si="87"/>
        <v/>
      </c>
      <c r="AA92" s="27" t="str">
        <f t="shared" si="87"/>
        <v/>
      </c>
      <c r="AB92" s="27" t="str">
        <f t="shared" si="87"/>
        <v/>
      </c>
    </row>
    <row r="93" spans="1:28" x14ac:dyDescent="0.25">
      <c r="A93" s="110">
        <v>5</v>
      </c>
      <c r="B93" s="110" t="str">
        <f>'Tag 8'!A$39</f>
        <v>Flying Pins</v>
      </c>
      <c r="C93" s="111" t="str">
        <f>'Tag 8'!T$38</f>
        <v/>
      </c>
      <c r="D93" s="112" t="str">
        <f>'Tag 8'!U$38</f>
        <v/>
      </c>
      <c r="E93" s="111">
        <f>'Tag 8'!N$38+'Tag 8'!N$39+'Tag 8'!N$40+'Tag 8'!N$41</f>
        <v>0</v>
      </c>
      <c r="F93" s="113"/>
      <c r="G93" s="27" t="e">
        <f t="shared" si="88"/>
        <v>#VALUE!</v>
      </c>
      <c r="H93" s="27" t="e">
        <f t="shared" si="89"/>
        <v>#N/A</v>
      </c>
      <c r="J93" s="27" t="e">
        <f t="shared" si="90"/>
        <v>#N/A</v>
      </c>
      <c r="K93" s="27" t="e">
        <f t="shared" si="91"/>
        <v>#N/A</v>
      </c>
      <c r="L93" s="114" t="e">
        <f t="shared" si="92"/>
        <v>#N/A</v>
      </c>
      <c r="M93" s="27">
        <v>50</v>
      </c>
      <c r="N93" s="27" t="e">
        <f t="shared" si="93"/>
        <v>#N/A</v>
      </c>
      <c r="O93" s="27" t="e">
        <f t="shared" si="94"/>
        <v>#N/A</v>
      </c>
      <c r="P93" s="114" t="e">
        <f t="shared" si="95"/>
        <v>#N/A</v>
      </c>
      <c r="R93" s="27" t="e">
        <f>MATCH($C$171,J$89:J$96,0)</f>
        <v>#N/A</v>
      </c>
      <c r="S93" s="27">
        <v>5</v>
      </c>
      <c r="T93" s="27" t="e">
        <f t="shared" si="86"/>
        <v>#N/A</v>
      </c>
      <c r="U93" s="27" t="e">
        <f t="shared" si="96"/>
        <v>#N/A</v>
      </c>
      <c r="V93" s="27" t="e">
        <f t="shared" si="87"/>
        <v>#N/A</v>
      </c>
      <c r="W93" s="27" t="e">
        <f t="shared" si="87"/>
        <v>#N/A</v>
      </c>
      <c r="X93" s="27" t="e">
        <f t="shared" si="87"/>
        <v>#N/A</v>
      </c>
      <c r="Y93" s="27" t="e">
        <f t="shared" si="87"/>
        <v>#N/A</v>
      </c>
      <c r="Z93" s="27" t="e">
        <f t="shared" si="87"/>
        <v>#N/A</v>
      </c>
      <c r="AA93" s="27" t="e">
        <f t="shared" si="87"/>
        <v>#N/A</v>
      </c>
      <c r="AB93" s="27" t="e">
        <f t="shared" si="87"/>
        <v>#N/A</v>
      </c>
    </row>
    <row r="94" spans="1:28" x14ac:dyDescent="0.25">
      <c r="A94" s="110">
        <v>6</v>
      </c>
      <c r="B94" s="110" t="str">
        <f>'Tag 8'!A$48</f>
        <v>Tornados 2</v>
      </c>
      <c r="C94" s="111" t="str">
        <f>'Tag 8'!T$47</f>
        <v/>
      </c>
      <c r="D94" s="112" t="str">
        <f>'Tag 8'!U$47</f>
        <v/>
      </c>
      <c r="E94" s="111">
        <f>'Tag 8'!N$47+'Tag 8'!N$48+'Tag 8'!N$49+'Tag 8'!N$50</f>
        <v>0</v>
      </c>
      <c r="F94" s="113"/>
      <c r="G94" s="27" t="e">
        <f t="shared" si="88"/>
        <v>#VALUE!</v>
      </c>
      <c r="H94" s="27" t="e">
        <f t="shared" si="89"/>
        <v>#N/A</v>
      </c>
      <c r="J94" s="27" t="e">
        <f t="shared" si="90"/>
        <v>#N/A</v>
      </c>
      <c r="K94" s="27" t="e">
        <f t="shared" si="91"/>
        <v>#N/A</v>
      </c>
      <c r="L94" s="114" t="e">
        <f t="shared" si="92"/>
        <v>#N/A</v>
      </c>
      <c r="M94" s="27">
        <v>30</v>
      </c>
      <c r="N94" s="27" t="e">
        <f t="shared" si="93"/>
        <v>#N/A</v>
      </c>
      <c r="O94" s="27" t="e">
        <f t="shared" si="94"/>
        <v>#N/A</v>
      </c>
      <c r="P94" s="114" t="e">
        <f t="shared" si="95"/>
        <v>#N/A</v>
      </c>
      <c r="R94" s="27" t="e">
        <f>MATCH($C$172,J$89:J$96,0)</f>
        <v>#N/A</v>
      </c>
      <c r="S94" s="27">
        <v>6</v>
      </c>
      <c r="T94" s="27" t="e">
        <f t="shared" si="86"/>
        <v>#N/A</v>
      </c>
      <c r="U94" s="27" t="e">
        <f t="shared" si="96"/>
        <v>#N/A</v>
      </c>
      <c r="V94" s="27" t="e">
        <f t="shared" si="87"/>
        <v>#N/A</v>
      </c>
      <c r="W94" s="27" t="e">
        <f t="shared" si="87"/>
        <v>#N/A</v>
      </c>
      <c r="X94" s="27" t="e">
        <f t="shared" si="87"/>
        <v>#N/A</v>
      </c>
      <c r="Y94" s="27" t="e">
        <f t="shared" si="87"/>
        <v>#N/A</v>
      </c>
      <c r="Z94" s="27" t="e">
        <f t="shared" si="87"/>
        <v>#N/A</v>
      </c>
      <c r="AA94" s="27" t="e">
        <f t="shared" si="87"/>
        <v>#N/A</v>
      </c>
      <c r="AB94" s="27" t="e">
        <f t="shared" si="87"/>
        <v>#N/A</v>
      </c>
    </row>
    <row r="95" spans="1:28" x14ac:dyDescent="0.25">
      <c r="A95" s="110">
        <v>7</v>
      </c>
      <c r="B95" s="110" t="str">
        <f>'Tag 8'!A$57</f>
        <v/>
      </c>
      <c r="C95" s="111" t="str">
        <f>'Tag 8'!T$56</f>
        <v/>
      </c>
      <c r="D95" s="112" t="str">
        <f>'Tag 8'!U$56</f>
        <v/>
      </c>
      <c r="E95" s="111">
        <f>'Tag 8'!N$56+'Tag 8'!N$57+'Tag 8'!N$58+'Tag 8'!N$59</f>
        <v>0</v>
      </c>
      <c r="F95" s="113"/>
      <c r="G95" s="27" t="e">
        <f t="shared" si="88"/>
        <v>#VALUE!</v>
      </c>
      <c r="H95" s="27" t="e">
        <f t="shared" si="89"/>
        <v>#N/A</v>
      </c>
      <c r="J95" s="27" t="str">
        <f t="shared" si="90"/>
        <v/>
      </c>
      <c r="K95" s="27" t="e">
        <f t="shared" si="91"/>
        <v>#N/A</v>
      </c>
      <c r="L95" s="114" t="e">
        <f t="shared" si="92"/>
        <v>#N/A</v>
      </c>
      <c r="M95" s="27">
        <v>20</v>
      </c>
      <c r="N95" s="27" t="str">
        <f t="shared" si="93"/>
        <v/>
      </c>
      <c r="O95" s="27" t="str">
        <f t="shared" si="94"/>
        <v/>
      </c>
      <c r="P95" s="114" t="str">
        <f t="shared" si="95"/>
        <v/>
      </c>
      <c r="R95" s="27">
        <f>MATCH($C$173,J$89:J$96,0)</f>
        <v>4</v>
      </c>
      <c r="S95" s="27">
        <v>7</v>
      </c>
      <c r="T95" s="27" t="e">
        <f t="shared" si="86"/>
        <v>#N/A</v>
      </c>
      <c r="U95" s="27" t="str">
        <f t="shared" si="96"/>
        <v/>
      </c>
      <c r="V95" s="27" t="str">
        <f t="shared" si="87"/>
        <v/>
      </c>
      <c r="W95" s="27" t="str">
        <f t="shared" si="87"/>
        <v/>
      </c>
      <c r="X95" s="27" t="str">
        <f t="shared" si="87"/>
        <v/>
      </c>
      <c r="Y95" s="27" t="str">
        <f t="shared" si="87"/>
        <v/>
      </c>
      <c r="Z95" s="27" t="str">
        <f t="shared" si="87"/>
        <v/>
      </c>
      <c r="AA95" s="27" t="str">
        <f t="shared" si="87"/>
        <v/>
      </c>
      <c r="AB95" s="27" t="str">
        <f t="shared" si="87"/>
        <v/>
      </c>
    </row>
    <row r="96" spans="1:28" x14ac:dyDescent="0.25">
      <c r="A96" s="110">
        <v>8</v>
      </c>
      <c r="B96" s="110" t="str">
        <f>'Tag 8'!A$66</f>
        <v/>
      </c>
      <c r="C96" s="111" t="str">
        <f>'Tag 8'!T$65</f>
        <v/>
      </c>
      <c r="D96" s="112" t="str">
        <f>'Tag 8'!U$65</f>
        <v/>
      </c>
      <c r="E96" s="111">
        <f>'Tag 8'!N$65+'Tag 8'!N$66+'Tag 8'!N$67+'Tag 8'!N$68</f>
        <v>0</v>
      </c>
      <c r="F96" s="113"/>
      <c r="G96" s="27" t="e">
        <f t="shared" si="88"/>
        <v>#VALUE!</v>
      </c>
      <c r="H96" s="27" t="e">
        <f t="shared" si="89"/>
        <v>#N/A</v>
      </c>
      <c r="J96" s="27" t="str">
        <f t="shared" si="90"/>
        <v/>
      </c>
      <c r="K96" s="27" t="e">
        <f t="shared" si="91"/>
        <v>#N/A</v>
      </c>
      <c r="L96" s="114" t="e">
        <f t="shared" si="92"/>
        <v>#N/A</v>
      </c>
      <c r="M96" s="27">
        <v>10</v>
      </c>
      <c r="N96" s="27" t="str">
        <f t="shared" si="93"/>
        <v/>
      </c>
      <c r="O96" s="27" t="str">
        <f t="shared" si="94"/>
        <v/>
      </c>
      <c r="P96" s="114" t="str">
        <f t="shared" si="95"/>
        <v/>
      </c>
      <c r="R96" s="27">
        <f>MATCH($C$174,J$89:J$96,0)</f>
        <v>4</v>
      </c>
      <c r="S96" s="27">
        <v>8</v>
      </c>
      <c r="T96" s="27" t="e">
        <f t="shared" si="86"/>
        <v>#N/A</v>
      </c>
      <c r="U96" s="27" t="str">
        <f t="shared" si="96"/>
        <v/>
      </c>
      <c r="V96" s="27" t="str">
        <f t="shared" si="87"/>
        <v/>
      </c>
      <c r="W96" s="27" t="str">
        <f t="shared" si="87"/>
        <v/>
      </c>
      <c r="X96" s="27" t="str">
        <f t="shared" si="87"/>
        <v/>
      </c>
      <c r="Y96" s="27" t="str">
        <f t="shared" si="87"/>
        <v/>
      </c>
      <c r="Z96" s="27" t="str">
        <f t="shared" si="87"/>
        <v/>
      </c>
      <c r="AA96" s="27" t="str">
        <f t="shared" si="87"/>
        <v/>
      </c>
      <c r="AB96" s="27" t="str">
        <f t="shared" si="87"/>
        <v/>
      </c>
    </row>
    <row r="97" spans="1:28" x14ac:dyDescent="0.25">
      <c r="A97" s="113"/>
      <c r="B97" s="113"/>
      <c r="C97" s="117"/>
      <c r="D97" s="118"/>
      <c r="E97" s="117"/>
      <c r="F97" s="113"/>
    </row>
    <row r="98" spans="1:28" ht="21" x14ac:dyDescent="0.25">
      <c r="A98" s="116" t="s">
        <v>135</v>
      </c>
    </row>
    <row r="99" spans="1:28" x14ac:dyDescent="0.25">
      <c r="B99" s="27" t="s">
        <v>99</v>
      </c>
      <c r="C99" s="27" t="s">
        <v>73</v>
      </c>
      <c r="D99" s="27" t="s">
        <v>74</v>
      </c>
      <c r="E99" s="27" t="s">
        <v>100</v>
      </c>
      <c r="G99" s="27" t="s">
        <v>97</v>
      </c>
      <c r="H99" s="27" t="s">
        <v>98</v>
      </c>
      <c r="J99" s="27" t="s">
        <v>99</v>
      </c>
      <c r="K99" s="27" t="s">
        <v>73</v>
      </c>
      <c r="L99" s="114" t="s">
        <v>74</v>
      </c>
      <c r="M99" s="27" t="s">
        <v>75</v>
      </c>
      <c r="N99" s="27" t="s">
        <v>100</v>
      </c>
      <c r="O99" s="27" t="s">
        <v>73</v>
      </c>
      <c r="P99" s="114" t="s">
        <v>74</v>
      </c>
      <c r="R99" s="27" t="s">
        <v>98</v>
      </c>
      <c r="S99" s="27" t="s">
        <v>97</v>
      </c>
      <c r="T99" s="27" t="s">
        <v>98</v>
      </c>
      <c r="U99" s="156" t="s">
        <v>145</v>
      </c>
      <c r="V99" s="156"/>
      <c r="W99" s="156" t="s">
        <v>146</v>
      </c>
      <c r="X99" s="156"/>
      <c r="Y99" s="156" t="s">
        <v>147</v>
      </c>
      <c r="Z99" s="156"/>
      <c r="AA99" s="156" t="s">
        <v>148</v>
      </c>
      <c r="AB99" s="156"/>
    </row>
    <row r="100" spans="1:28" x14ac:dyDescent="0.25">
      <c r="A100" s="110">
        <v>1</v>
      </c>
      <c r="B100" s="110" t="str">
        <f>'Tag 9'!A$3</f>
        <v>Flying Pins</v>
      </c>
      <c r="C100" s="111" t="str">
        <f>'Tag 9'!T$2</f>
        <v/>
      </c>
      <c r="D100" s="112" t="str">
        <f>'Tag 9'!U$2</f>
        <v/>
      </c>
      <c r="E100" s="111">
        <f>'Tag 9'!N$2+'Tag 9'!N$3+'Tag 9'!N$4+'Tag 9'!N$5</f>
        <v>0</v>
      </c>
      <c r="F100" s="113"/>
      <c r="G100" s="27" t="e">
        <f>RANK(C100,C$100:C$107)</f>
        <v>#VALUE!</v>
      </c>
      <c r="H100" s="27" t="e">
        <f>MATCH(A100,G$100:G$107,0)</f>
        <v>#N/A</v>
      </c>
      <c r="J100" s="27" t="e">
        <f>IF(B100="","",INDEX(B$100:B$107,H100))</f>
        <v>#N/A</v>
      </c>
      <c r="K100" s="27" t="e">
        <f>INDEX(C$100:C$107,H100)</f>
        <v>#N/A</v>
      </c>
      <c r="L100" s="114" t="e">
        <f>INDEX(D$100:D$107,H100)</f>
        <v>#N/A</v>
      </c>
      <c r="M100" s="27">
        <v>150</v>
      </c>
      <c r="N100" s="27" t="e">
        <f>IF(B100="","",INDEX(E$100:E$107,H100))</f>
        <v>#N/A</v>
      </c>
      <c r="O100" s="27" t="e">
        <f>IF(B100="","",K100+M100)</f>
        <v>#N/A</v>
      </c>
      <c r="P100" s="114" t="e">
        <f>IF(B100="","",O100/N100)</f>
        <v>#N/A</v>
      </c>
      <c r="R100" s="27" t="e">
        <f>MATCH($C$167,J$100:J$107,0)</f>
        <v>#N/A</v>
      </c>
      <c r="S100" s="27">
        <v>1</v>
      </c>
      <c r="T100" s="27" t="e">
        <f t="shared" ref="T100:T107" si="97">MATCH(J100,J$2:J$9,0)</f>
        <v>#N/A</v>
      </c>
      <c r="U100" s="27" t="e">
        <f>IF($B100="","",INDEX(K$2:K$9,$T100))</f>
        <v>#N/A</v>
      </c>
      <c r="V100" s="27" t="e">
        <f t="shared" ref="V100:AB107" si="98">IF($B100="","",INDEX(L$2:L$9,$T100))</f>
        <v>#N/A</v>
      </c>
      <c r="W100" s="27" t="e">
        <f t="shared" si="98"/>
        <v>#N/A</v>
      </c>
      <c r="X100" s="27" t="e">
        <f t="shared" si="98"/>
        <v>#N/A</v>
      </c>
      <c r="Y100" s="27" t="e">
        <f t="shared" si="98"/>
        <v>#N/A</v>
      </c>
      <c r="Z100" s="27" t="e">
        <f t="shared" si="98"/>
        <v>#N/A</v>
      </c>
      <c r="AA100" s="27" t="e">
        <f t="shared" si="98"/>
        <v>#N/A</v>
      </c>
      <c r="AB100" s="27" t="e">
        <f t="shared" si="98"/>
        <v>#N/A</v>
      </c>
    </row>
    <row r="101" spans="1:28" x14ac:dyDescent="0.25">
      <c r="A101" s="110">
        <v>2</v>
      </c>
      <c r="B101" s="110" t="str">
        <f>'Tag 9'!A$12</f>
        <v>Tornados 1</v>
      </c>
      <c r="C101" s="111" t="str">
        <f>'Tag 9'!T$11</f>
        <v/>
      </c>
      <c r="D101" s="112" t="str">
        <f>'Tag 9'!U$11</f>
        <v/>
      </c>
      <c r="E101" s="111">
        <f>'Tag 9'!N$11+'Tag 9'!N$12+'Tag 9'!N$13+'Tag 9'!N$14</f>
        <v>0</v>
      </c>
      <c r="F101" s="113"/>
      <c r="G101" s="27" t="e">
        <f t="shared" ref="G101:G107" si="99">RANK(C101,C$100:C$107)</f>
        <v>#VALUE!</v>
      </c>
      <c r="H101" s="27" t="e">
        <f t="shared" ref="H101:H107" si="100">MATCH(A101,G$100:G$107,0)</f>
        <v>#N/A</v>
      </c>
      <c r="J101" s="27" t="e">
        <f t="shared" ref="J101:J107" si="101">IF(B101="","",INDEX(B$100:B$107,H101))</f>
        <v>#N/A</v>
      </c>
      <c r="K101" s="27" t="e">
        <f t="shared" ref="K101:K107" si="102">INDEX(C$100:C$107,H101)</f>
        <v>#N/A</v>
      </c>
      <c r="L101" s="114" t="e">
        <f t="shared" ref="L101:L107" si="103">INDEX(D$100:D$107,H101)</f>
        <v>#N/A</v>
      </c>
      <c r="M101" s="27">
        <v>120</v>
      </c>
      <c r="N101" s="27" t="e">
        <f t="shared" ref="N101:N107" si="104">IF(B101="","",INDEX(E$100:E$107,H101))</f>
        <v>#N/A</v>
      </c>
      <c r="O101" s="27" t="e">
        <f t="shared" ref="O101:O107" si="105">IF(B101="","",K101+M101)</f>
        <v>#N/A</v>
      </c>
      <c r="P101" s="114" t="e">
        <f t="shared" ref="P101:P107" si="106">IF(B101="","",O101/N101)</f>
        <v>#N/A</v>
      </c>
      <c r="R101" s="27">
        <f>MATCH($C$168,J$100:J$107,0)</f>
        <v>6</v>
      </c>
      <c r="S101" s="27">
        <v>2</v>
      </c>
      <c r="T101" s="27" t="e">
        <f t="shared" si="97"/>
        <v>#N/A</v>
      </c>
      <c r="U101" s="27" t="e">
        <f t="shared" ref="U101:U107" si="107">IF($B101="","",INDEX(K$2:K$9,$T101))</f>
        <v>#N/A</v>
      </c>
      <c r="V101" s="27" t="e">
        <f t="shared" si="98"/>
        <v>#N/A</v>
      </c>
      <c r="W101" s="27" t="e">
        <f t="shared" si="98"/>
        <v>#N/A</v>
      </c>
      <c r="X101" s="27" t="e">
        <f t="shared" si="98"/>
        <v>#N/A</v>
      </c>
      <c r="Y101" s="27" t="e">
        <f t="shared" si="98"/>
        <v>#N/A</v>
      </c>
      <c r="Z101" s="27" t="e">
        <f t="shared" si="98"/>
        <v>#N/A</v>
      </c>
      <c r="AA101" s="27" t="e">
        <f t="shared" si="98"/>
        <v>#N/A</v>
      </c>
      <c r="AB101" s="27" t="e">
        <f t="shared" si="98"/>
        <v>#N/A</v>
      </c>
    </row>
    <row r="102" spans="1:28" x14ac:dyDescent="0.25">
      <c r="A102" s="110">
        <v>3</v>
      </c>
      <c r="B102" s="110" t="str">
        <f>'Tag 9'!A$21</f>
        <v>Tornados 2</v>
      </c>
      <c r="C102" s="111" t="str">
        <f>'Tag 9'!T$20</f>
        <v/>
      </c>
      <c r="D102" s="112" t="str">
        <f>'Tag 9'!U$20</f>
        <v/>
      </c>
      <c r="E102" s="111">
        <f>'Tag 9'!N$20+'Tag 9'!N$21+'Tag 9'!N$22+'Tag 9'!N$23</f>
        <v>0</v>
      </c>
      <c r="F102" s="113"/>
      <c r="G102" s="27" t="e">
        <f t="shared" si="99"/>
        <v>#VALUE!</v>
      </c>
      <c r="H102" s="27" t="e">
        <f t="shared" si="100"/>
        <v>#N/A</v>
      </c>
      <c r="J102" s="27" t="e">
        <f t="shared" si="101"/>
        <v>#N/A</v>
      </c>
      <c r="K102" s="27" t="e">
        <f t="shared" si="102"/>
        <v>#N/A</v>
      </c>
      <c r="L102" s="114" t="e">
        <f t="shared" si="103"/>
        <v>#N/A</v>
      </c>
      <c r="M102" s="27">
        <v>90</v>
      </c>
      <c r="N102" s="27" t="e">
        <f t="shared" si="104"/>
        <v>#N/A</v>
      </c>
      <c r="O102" s="27" t="e">
        <f t="shared" si="105"/>
        <v>#N/A</v>
      </c>
      <c r="P102" s="114" t="e">
        <f t="shared" si="106"/>
        <v>#N/A</v>
      </c>
      <c r="R102" s="27" t="e">
        <f>MATCH($C$169,J$100:J$107,0)</f>
        <v>#N/A</v>
      </c>
      <c r="S102" s="27">
        <v>3</v>
      </c>
      <c r="T102" s="27" t="e">
        <f t="shared" si="97"/>
        <v>#N/A</v>
      </c>
      <c r="U102" s="27" t="e">
        <f t="shared" si="107"/>
        <v>#N/A</v>
      </c>
      <c r="V102" s="27" t="e">
        <f t="shared" si="98"/>
        <v>#N/A</v>
      </c>
      <c r="W102" s="27" t="e">
        <f t="shared" si="98"/>
        <v>#N/A</v>
      </c>
      <c r="X102" s="27" t="e">
        <f t="shared" si="98"/>
        <v>#N/A</v>
      </c>
      <c r="Y102" s="27" t="e">
        <f t="shared" si="98"/>
        <v>#N/A</v>
      </c>
      <c r="Z102" s="27" t="e">
        <f t="shared" si="98"/>
        <v>#N/A</v>
      </c>
      <c r="AA102" s="27" t="e">
        <f t="shared" si="98"/>
        <v>#N/A</v>
      </c>
      <c r="AB102" s="27" t="e">
        <f t="shared" si="98"/>
        <v>#N/A</v>
      </c>
    </row>
    <row r="103" spans="1:28" x14ac:dyDescent="0.25">
      <c r="A103" s="110">
        <v>4</v>
      </c>
      <c r="B103" s="110" t="str">
        <f>'Tag 9'!A$30</f>
        <v>BVR 2</v>
      </c>
      <c r="C103" s="111" t="str">
        <f>'Tag 9'!T$29</f>
        <v/>
      </c>
      <c r="D103" s="112" t="str">
        <f>'Tag 9'!U$29</f>
        <v/>
      </c>
      <c r="E103" s="111">
        <f>'Tag 9'!N$29+'Tag 9'!N$30+'Tag 9'!N$31+'Tag 9'!N$32</f>
        <v>0</v>
      </c>
      <c r="F103" s="113"/>
      <c r="G103" s="27" t="e">
        <f t="shared" si="99"/>
        <v>#VALUE!</v>
      </c>
      <c r="H103" s="27" t="e">
        <f t="shared" si="100"/>
        <v>#N/A</v>
      </c>
      <c r="J103" s="27" t="e">
        <f t="shared" si="101"/>
        <v>#N/A</v>
      </c>
      <c r="K103" s="27" t="e">
        <f t="shared" si="102"/>
        <v>#N/A</v>
      </c>
      <c r="L103" s="114" t="e">
        <f t="shared" si="103"/>
        <v>#N/A</v>
      </c>
      <c r="M103" s="27">
        <v>70</v>
      </c>
      <c r="N103" s="27" t="e">
        <f t="shared" si="104"/>
        <v>#N/A</v>
      </c>
      <c r="O103" s="27" t="e">
        <f t="shared" si="105"/>
        <v>#N/A</v>
      </c>
      <c r="P103" s="114" t="e">
        <f t="shared" si="106"/>
        <v>#N/A</v>
      </c>
      <c r="R103" s="27" t="e">
        <f>MATCH($C$170,J$100:J$107,0)</f>
        <v>#N/A</v>
      </c>
      <c r="S103" s="27">
        <v>4</v>
      </c>
      <c r="T103" s="27" t="e">
        <f t="shared" si="97"/>
        <v>#N/A</v>
      </c>
      <c r="U103" s="27" t="e">
        <f t="shared" si="107"/>
        <v>#N/A</v>
      </c>
      <c r="V103" s="27" t="e">
        <f t="shared" si="98"/>
        <v>#N/A</v>
      </c>
      <c r="W103" s="27" t="e">
        <f t="shared" si="98"/>
        <v>#N/A</v>
      </c>
      <c r="X103" s="27" t="e">
        <f t="shared" si="98"/>
        <v>#N/A</v>
      </c>
      <c r="Y103" s="27" t="e">
        <f t="shared" si="98"/>
        <v>#N/A</v>
      </c>
      <c r="Z103" s="27" t="e">
        <f t="shared" si="98"/>
        <v>#N/A</v>
      </c>
      <c r="AA103" s="27" t="e">
        <f t="shared" si="98"/>
        <v>#N/A</v>
      </c>
      <c r="AB103" s="27" t="e">
        <f t="shared" si="98"/>
        <v>#N/A</v>
      </c>
    </row>
    <row r="104" spans="1:28" x14ac:dyDescent="0.25">
      <c r="A104" s="110">
        <v>5</v>
      </c>
      <c r="B104" s="110" t="str">
        <f>'Tag 9'!A$39</f>
        <v>BVR 1</v>
      </c>
      <c r="C104" s="111" t="str">
        <f>'Tag 9'!T$38</f>
        <v/>
      </c>
      <c r="D104" s="112" t="str">
        <f>'Tag 9'!U$38</f>
        <v/>
      </c>
      <c r="E104" s="111">
        <f>'Tag 9'!N$38+'Tag 9'!N$39+'Tag 9'!N$40+'Tag 9'!N$41</f>
        <v>0</v>
      </c>
      <c r="F104" s="113"/>
      <c r="G104" s="27" t="e">
        <f t="shared" si="99"/>
        <v>#VALUE!</v>
      </c>
      <c r="H104" s="27" t="e">
        <f t="shared" si="100"/>
        <v>#N/A</v>
      </c>
      <c r="J104" s="27" t="e">
        <f t="shared" si="101"/>
        <v>#N/A</v>
      </c>
      <c r="K104" s="27" t="e">
        <f t="shared" si="102"/>
        <v>#N/A</v>
      </c>
      <c r="L104" s="114" t="e">
        <f t="shared" si="103"/>
        <v>#N/A</v>
      </c>
      <c r="M104" s="27">
        <v>50</v>
      </c>
      <c r="N104" s="27" t="e">
        <f t="shared" si="104"/>
        <v>#N/A</v>
      </c>
      <c r="O104" s="27" t="e">
        <f t="shared" si="105"/>
        <v>#N/A</v>
      </c>
      <c r="P104" s="114" t="e">
        <f t="shared" si="106"/>
        <v>#N/A</v>
      </c>
      <c r="R104" s="27" t="e">
        <f>MATCH($C$171,J$100:J$107,0)</f>
        <v>#N/A</v>
      </c>
      <c r="S104" s="27">
        <v>5</v>
      </c>
      <c r="T104" s="27" t="e">
        <f t="shared" si="97"/>
        <v>#N/A</v>
      </c>
      <c r="U104" s="27" t="e">
        <f t="shared" si="107"/>
        <v>#N/A</v>
      </c>
      <c r="V104" s="27" t="e">
        <f t="shared" si="98"/>
        <v>#N/A</v>
      </c>
      <c r="W104" s="27" t="e">
        <f t="shared" si="98"/>
        <v>#N/A</v>
      </c>
      <c r="X104" s="27" t="e">
        <f t="shared" si="98"/>
        <v>#N/A</v>
      </c>
      <c r="Y104" s="27" t="e">
        <f t="shared" si="98"/>
        <v>#N/A</v>
      </c>
      <c r="Z104" s="27" t="e">
        <f t="shared" si="98"/>
        <v>#N/A</v>
      </c>
      <c r="AA104" s="27" t="e">
        <f t="shared" si="98"/>
        <v>#N/A</v>
      </c>
      <c r="AB104" s="27" t="e">
        <f t="shared" si="98"/>
        <v>#N/A</v>
      </c>
    </row>
    <row r="105" spans="1:28" x14ac:dyDescent="0.25">
      <c r="A105" s="110">
        <v>6</v>
      </c>
      <c r="B105" s="110" t="str">
        <f>'Tag 9'!A$48</f>
        <v/>
      </c>
      <c r="C105" s="111" t="str">
        <f>'Tag 9'!T$47</f>
        <v/>
      </c>
      <c r="D105" s="112" t="str">
        <f>'Tag 9'!U$47</f>
        <v/>
      </c>
      <c r="E105" s="111">
        <f>'Tag 9'!N$47+'Tag 9'!N$48+'Tag 9'!N$49+'Tag 9'!N$50</f>
        <v>0</v>
      </c>
      <c r="F105" s="113"/>
      <c r="G105" s="27" t="e">
        <f t="shared" si="99"/>
        <v>#VALUE!</v>
      </c>
      <c r="H105" s="27" t="e">
        <f t="shared" si="100"/>
        <v>#N/A</v>
      </c>
      <c r="J105" s="27" t="str">
        <f t="shared" si="101"/>
        <v/>
      </c>
      <c r="K105" s="27" t="e">
        <f t="shared" si="102"/>
        <v>#N/A</v>
      </c>
      <c r="L105" s="114" t="e">
        <f t="shared" si="103"/>
        <v>#N/A</v>
      </c>
      <c r="M105" s="27">
        <v>30</v>
      </c>
      <c r="N105" s="27" t="str">
        <f t="shared" si="104"/>
        <v/>
      </c>
      <c r="O105" s="27" t="str">
        <f t="shared" si="105"/>
        <v/>
      </c>
      <c r="P105" s="114" t="str">
        <f t="shared" si="106"/>
        <v/>
      </c>
      <c r="R105" s="27" t="e">
        <f>MATCH($C$172,J$100:J$107,0)</f>
        <v>#N/A</v>
      </c>
      <c r="S105" s="27">
        <v>6</v>
      </c>
      <c r="T105" s="27" t="e">
        <f t="shared" si="97"/>
        <v>#N/A</v>
      </c>
      <c r="U105" s="27" t="str">
        <f t="shared" si="107"/>
        <v/>
      </c>
      <c r="V105" s="27" t="str">
        <f t="shared" si="98"/>
        <v/>
      </c>
      <c r="W105" s="27" t="str">
        <f t="shared" si="98"/>
        <v/>
      </c>
      <c r="X105" s="27" t="str">
        <f t="shared" si="98"/>
        <v/>
      </c>
      <c r="Y105" s="27" t="str">
        <f t="shared" si="98"/>
        <v/>
      </c>
      <c r="Z105" s="27" t="str">
        <f t="shared" si="98"/>
        <v/>
      </c>
      <c r="AA105" s="27" t="str">
        <f t="shared" si="98"/>
        <v/>
      </c>
      <c r="AB105" s="27" t="str">
        <f t="shared" si="98"/>
        <v/>
      </c>
    </row>
    <row r="106" spans="1:28" x14ac:dyDescent="0.25">
      <c r="A106" s="110">
        <v>7</v>
      </c>
      <c r="B106" s="110" t="str">
        <f>'Tag 9'!A$57</f>
        <v/>
      </c>
      <c r="C106" s="111" t="str">
        <f>'Tag 9'!T$56</f>
        <v/>
      </c>
      <c r="D106" s="112" t="str">
        <f>'Tag 9'!U$56</f>
        <v/>
      </c>
      <c r="E106" s="111">
        <f>'Tag 9'!N$56+'Tag 9'!N$57+'Tag 9'!N$58+'Tag 9'!N$59</f>
        <v>0</v>
      </c>
      <c r="F106" s="113"/>
      <c r="G106" s="27" t="e">
        <f t="shared" si="99"/>
        <v>#VALUE!</v>
      </c>
      <c r="H106" s="27" t="e">
        <f t="shared" si="100"/>
        <v>#N/A</v>
      </c>
      <c r="J106" s="27" t="str">
        <f t="shared" si="101"/>
        <v/>
      </c>
      <c r="K106" s="27" t="e">
        <f t="shared" si="102"/>
        <v>#N/A</v>
      </c>
      <c r="L106" s="114" t="e">
        <f t="shared" si="103"/>
        <v>#N/A</v>
      </c>
      <c r="M106" s="27">
        <v>20</v>
      </c>
      <c r="N106" s="27" t="str">
        <f t="shared" si="104"/>
        <v/>
      </c>
      <c r="O106" s="27" t="str">
        <f t="shared" si="105"/>
        <v/>
      </c>
      <c r="P106" s="114" t="str">
        <f t="shared" si="106"/>
        <v/>
      </c>
      <c r="R106" s="27">
        <f>MATCH($C$173,J$100:J$107,0)</f>
        <v>6</v>
      </c>
      <c r="S106" s="27">
        <v>7</v>
      </c>
      <c r="T106" s="27" t="e">
        <f t="shared" si="97"/>
        <v>#N/A</v>
      </c>
      <c r="U106" s="27" t="str">
        <f t="shared" si="107"/>
        <v/>
      </c>
      <c r="V106" s="27" t="str">
        <f t="shared" si="98"/>
        <v/>
      </c>
      <c r="W106" s="27" t="str">
        <f t="shared" si="98"/>
        <v/>
      </c>
      <c r="X106" s="27" t="str">
        <f t="shared" si="98"/>
        <v/>
      </c>
      <c r="Y106" s="27" t="str">
        <f t="shared" si="98"/>
        <v/>
      </c>
      <c r="Z106" s="27" t="str">
        <f t="shared" si="98"/>
        <v/>
      </c>
      <c r="AA106" s="27" t="str">
        <f t="shared" si="98"/>
        <v/>
      </c>
      <c r="AB106" s="27" t="str">
        <f t="shared" si="98"/>
        <v/>
      </c>
    </row>
    <row r="107" spans="1:28" x14ac:dyDescent="0.25">
      <c r="A107" s="110">
        <v>8</v>
      </c>
      <c r="B107" s="110" t="str">
        <f>'Tag 9'!A$66</f>
        <v/>
      </c>
      <c r="C107" s="111" t="str">
        <f>'Tag 9'!T$65</f>
        <v/>
      </c>
      <c r="D107" s="112" t="str">
        <f>'Tag 9'!U$65</f>
        <v/>
      </c>
      <c r="E107" s="111">
        <f>'Tag 9'!N$65+'Tag 9'!N$66+'Tag 9'!N$67+'Tag 9'!N$68</f>
        <v>0</v>
      </c>
      <c r="F107" s="113"/>
      <c r="G107" s="27" t="e">
        <f t="shared" si="99"/>
        <v>#VALUE!</v>
      </c>
      <c r="H107" s="27" t="e">
        <f t="shared" si="100"/>
        <v>#N/A</v>
      </c>
      <c r="J107" s="27" t="str">
        <f t="shared" si="101"/>
        <v/>
      </c>
      <c r="K107" s="27" t="e">
        <f t="shared" si="102"/>
        <v>#N/A</v>
      </c>
      <c r="L107" s="114" t="e">
        <f t="shared" si="103"/>
        <v>#N/A</v>
      </c>
      <c r="M107" s="27">
        <v>10</v>
      </c>
      <c r="N107" s="27" t="str">
        <f t="shared" si="104"/>
        <v/>
      </c>
      <c r="O107" s="27" t="str">
        <f t="shared" si="105"/>
        <v/>
      </c>
      <c r="P107" s="114" t="str">
        <f t="shared" si="106"/>
        <v/>
      </c>
      <c r="R107" s="27">
        <f>MATCH($C$174,J$100:J$107,0)</f>
        <v>6</v>
      </c>
      <c r="S107" s="27">
        <v>8</v>
      </c>
      <c r="T107" s="27" t="e">
        <f t="shared" si="97"/>
        <v>#N/A</v>
      </c>
      <c r="U107" s="27" t="str">
        <f t="shared" si="107"/>
        <v/>
      </c>
      <c r="V107" s="27" t="str">
        <f t="shared" si="98"/>
        <v/>
      </c>
      <c r="W107" s="27" t="str">
        <f t="shared" si="98"/>
        <v/>
      </c>
      <c r="X107" s="27" t="str">
        <f t="shared" si="98"/>
        <v/>
      </c>
      <c r="Y107" s="27" t="str">
        <f t="shared" si="98"/>
        <v/>
      </c>
      <c r="Z107" s="27" t="str">
        <f t="shared" si="98"/>
        <v/>
      </c>
      <c r="AA107" s="27" t="str">
        <f t="shared" si="98"/>
        <v/>
      </c>
      <c r="AB107" s="27" t="str">
        <f t="shared" si="98"/>
        <v/>
      </c>
    </row>
    <row r="108" spans="1:28" x14ac:dyDescent="0.25">
      <c r="A108" s="113"/>
      <c r="B108" s="113"/>
      <c r="C108" s="117"/>
      <c r="D108" s="118"/>
      <c r="E108" s="117"/>
      <c r="F108" s="113"/>
    </row>
    <row r="109" spans="1:28" ht="21" x14ac:dyDescent="0.25">
      <c r="A109" s="116" t="s">
        <v>136</v>
      </c>
    </row>
    <row r="110" spans="1:28" x14ac:dyDescent="0.25">
      <c r="B110" s="27" t="s">
        <v>99</v>
      </c>
      <c r="C110" s="27" t="s">
        <v>73</v>
      </c>
      <c r="D110" s="27" t="s">
        <v>74</v>
      </c>
      <c r="E110" s="27" t="s">
        <v>100</v>
      </c>
      <c r="G110" s="27" t="s">
        <v>97</v>
      </c>
      <c r="H110" s="27" t="s">
        <v>98</v>
      </c>
      <c r="J110" s="27" t="s">
        <v>99</v>
      </c>
      <c r="K110" s="27" t="s">
        <v>73</v>
      </c>
      <c r="L110" s="114" t="s">
        <v>74</v>
      </c>
      <c r="M110" s="27" t="s">
        <v>75</v>
      </c>
      <c r="N110" s="27" t="s">
        <v>100</v>
      </c>
      <c r="O110" s="27" t="s">
        <v>73</v>
      </c>
      <c r="P110" s="114" t="s">
        <v>74</v>
      </c>
      <c r="R110" s="27" t="s">
        <v>98</v>
      </c>
      <c r="S110" s="27" t="s">
        <v>97</v>
      </c>
      <c r="T110" s="27" t="s">
        <v>98</v>
      </c>
      <c r="U110" s="156" t="s">
        <v>145</v>
      </c>
      <c r="V110" s="156"/>
      <c r="W110" s="156" t="s">
        <v>146</v>
      </c>
      <c r="X110" s="156"/>
      <c r="Y110" s="156" t="s">
        <v>147</v>
      </c>
      <c r="Z110" s="156"/>
      <c r="AA110" s="156" t="s">
        <v>148</v>
      </c>
      <c r="AB110" s="156"/>
    </row>
    <row r="111" spans="1:28" x14ac:dyDescent="0.25">
      <c r="A111" s="110">
        <v>1</v>
      </c>
      <c r="B111" s="110" t="str">
        <f>'Tag 10'!A$3</f>
        <v>Tornados 2</v>
      </c>
      <c r="C111" s="111" t="str">
        <f>'Tag 10'!T$2</f>
        <v/>
      </c>
      <c r="D111" s="112" t="str">
        <f>'Tag 10'!U$2</f>
        <v/>
      </c>
      <c r="E111" s="111">
        <f>'Tag 10'!N$2+'Tag 10'!N$3+'Tag 10'!N$4+'Tag 10'!N$5</f>
        <v>0</v>
      </c>
      <c r="F111" s="113"/>
      <c r="G111" s="27" t="e">
        <f>RANK(C111,C$111:C$118)</f>
        <v>#VALUE!</v>
      </c>
      <c r="H111" s="27" t="e">
        <f>MATCH(A111,G$111:G$118,0)</f>
        <v>#N/A</v>
      </c>
      <c r="J111" s="27" t="e">
        <f>IF(B111="","",INDEX(B$111:B$118,H111))</f>
        <v>#N/A</v>
      </c>
      <c r="K111" s="27" t="e">
        <f>INDEX(C$111:C$118,H111)</f>
        <v>#N/A</v>
      </c>
      <c r="L111" s="114" t="e">
        <f>INDEX(D$111:D$118,H111)</f>
        <v>#N/A</v>
      </c>
      <c r="M111" s="27">
        <v>150</v>
      </c>
      <c r="N111" s="27" t="e">
        <f>IF(B111="","",INDEX(E$111:E$118,H111))</f>
        <v>#N/A</v>
      </c>
      <c r="O111" s="27" t="e">
        <f>IF(B111="","",K111+M111)</f>
        <v>#N/A</v>
      </c>
      <c r="P111" s="114" t="e">
        <f>IF(B111="","",O111/N111)</f>
        <v>#N/A</v>
      </c>
      <c r="R111" s="27" t="e">
        <f>MATCH($C167,J$111:J$118,0)</f>
        <v>#N/A</v>
      </c>
      <c r="S111" s="27">
        <v>1</v>
      </c>
      <c r="T111" s="27" t="e">
        <f t="shared" ref="T111:T118" si="108">MATCH(J111,J$2:J$9,0)</f>
        <v>#N/A</v>
      </c>
      <c r="U111" s="27" t="e">
        <f>IF($B111="","",INDEX(K$2:K$9,$T111))</f>
        <v>#N/A</v>
      </c>
      <c r="V111" s="27" t="e">
        <f t="shared" ref="V111:AB118" si="109">IF($B111="","",INDEX(L$2:L$9,$T111))</f>
        <v>#N/A</v>
      </c>
      <c r="W111" s="27" t="e">
        <f t="shared" si="109"/>
        <v>#N/A</v>
      </c>
      <c r="X111" s="27" t="e">
        <f t="shared" si="109"/>
        <v>#N/A</v>
      </c>
      <c r="Y111" s="27" t="e">
        <f t="shared" si="109"/>
        <v>#N/A</v>
      </c>
      <c r="Z111" s="27" t="e">
        <f t="shared" si="109"/>
        <v>#N/A</v>
      </c>
      <c r="AA111" s="27" t="e">
        <f t="shared" si="109"/>
        <v>#N/A</v>
      </c>
      <c r="AB111" s="27" t="e">
        <f t="shared" si="109"/>
        <v>#N/A</v>
      </c>
    </row>
    <row r="112" spans="1:28" x14ac:dyDescent="0.25">
      <c r="A112" s="110">
        <v>2</v>
      </c>
      <c r="B112" s="110" t="str">
        <f>'Tag 10'!A$12</f>
        <v/>
      </c>
      <c r="C112" s="111" t="str">
        <f>'Tag 10'!T$11</f>
        <v/>
      </c>
      <c r="D112" s="112" t="str">
        <f>'Tag 10'!U$11</f>
        <v/>
      </c>
      <c r="E112" s="111">
        <f>'Tag 10'!N$11+'Tag 10'!N$12+'Tag 10'!N$13+'Tag 10'!N$14</f>
        <v>0</v>
      </c>
      <c r="F112" s="113"/>
      <c r="G112" s="27" t="e">
        <f t="shared" ref="G112:G118" si="110">RANK(C112,C$111:C$118)</f>
        <v>#VALUE!</v>
      </c>
      <c r="H112" s="27" t="e">
        <f t="shared" ref="H112:H118" si="111">MATCH(A112,G$111:G$118,0)</f>
        <v>#N/A</v>
      </c>
      <c r="J112" s="27" t="str">
        <f t="shared" ref="J112:J118" si="112">IF(B112="","",INDEX(B$111:B$118,H112))</f>
        <v/>
      </c>
      <c r="K112" s="27" t="e">
        <f t="shared" ref="K112:K118" si="113">INDEX(C$111:C$118,H112)</f>
        <v>#N/A</v>
      </c>
      <c r="L112" s="114" t="e">
        <f t="shared" ref="L112:L118" si="114">INDEX(D$111:D$118,H112)</f>
        <v>#N/A</v>
      </c>
      <c r="M112" s="27">
        <v>120</v>
      </c>
      <c r="N112" s="27" t="str">
        <f t="shared" ref="N112:N118" si="115">IF(B112="","",INDEX(E$111:E$118,H112))</f>
        <v/>
      </c>
      <c r="O112" s="27" t="str">
        <f t="shared" ref="O112:O118" si="116">IF(B112="","",K112+M112)</f>
        <v/>
      </c>
      <c r="P112" s="114" t="str">
        <f t="shared" ref="P112:P118" si="117">IF(B112="","",O112/N112)</f>
        <v/>
      </c>
      <c r="R112" s="27">
        <f t="shared" ref="R112:R117" si="118">MATCH($C168,J$111:J$118,0)</f>
        <v>2</v>
      </c>
      <c r="S112" s="27">
        <v>2</v>
      </c>
      <c r="T112" s="27" t="e">
        <f t="shared" si="108"/>
        <v>#N/A</v>
      </c>
      <c r="U112" s="27" t="str">
        <f t="shared" ref="U112:U118" si="119">IF($B112="","",INDEX(K$2:K$9,$T112))</f>
        <v/>
      </c>
      <c r="V112" s="27" t="str">
        <f t="shared" si="109"/>
        <v/>
      </c>
      <c r="W112" s="27" t="str">
        <f t="shared" si="109"/>
        <v/>
      </c>
      <c r="X112" s="27" t="str">
        <f t="shared" si="109"/>
        <v/>
      </c>
      <c r="Y112" s="27" t="str">
        <f t="shared" si="109"/>
        <v/>
      </c>
      <c r="Z112" s="27" t="str">
        <f t="shared" si="109"/>
        <v/>
      </c>
      <c r="AA112" s="27" t="str">
        <f t="shared" si="109"/>
        <v/>
      </c>
      <c r="AB112" s="27" t="str">
        <f t="shared" si="109"/>
        <v/>
      </c>
    </row>
    <row r="113" spans="1:28" x14ac:dyDescent="0.25">
      <c r="A113" s="110">
        <v>3</v>
      </c>
      <c r="B113" s="110" t="str">
        <f>'Tag 10'!A$21</f>
        <v>Tornados 1</v>
      </c>
      <c r="C113" s="111" t="str">
        <f>'Tag 10'!T$20</f>
        <v/>
      </c>
      <c r="D113" s="112" t="str">
        <f>'Tag 10'!U$20</f>
        <v/>
      </c>
      <c r="E113" s="111">
        <f>'Tag 10'!N$20+'Tag 10'!N$21+'Tag 10'!N$22+'Tag 10'!N$23</f>
        <v>0</v>
      </c>
      <c r="F113" s="113"/>
      <c r="G113" s="27" t="e">
        <f t="shared" si="110"/>
        <v>#VALUE!</v>
      </c>
      <c r="H113" s="27" t="e">
        <f t="shared" si="111"/>
        <v>#N/A</v>
      </c>
      <c r="J113" s="27" t="e">
        <f t="shared" si="112"/>
        <v>#N/A</v>
      </c>
      <c r="K113" s="27" t="e">
        <f t="shared" si="113"/>
        <v>#N/A</v>
      </c>
      <c r="L113" s="114" t="e">
        <f t="shared" si="114"/>
        <v>#N/A</v>
      </c>
      <c r="M113" s="27">
        <v>90</v>
      </c>
      <c r="N113" s="27" t="e">
        <f t="shared" si="115"/>
        <v>#N/A</v>
      </c>
      <c r="O113" s="27" t="e">
        <f t="shared" si="116"/>
        <v>#N/A</v>
      </c>
      <c r="P113" s="114" t="e">
        <f t="shared" si="117"/>
        <v>#N/A</v>
      </c>
      <c r="R113" s="27" t="e">
        <f>MATCH($C169,J$111:J$118,0)</f>
        <v>#N/A</v>
      </c>
      <c r="S113" s="27">
        <v>3</v>
      </c>
      <c r="T113" s="27" t="e">
        <f t="shared" si="108"/>
        <v>#N/A</v>
      </c>
      <c r="U113" s="27" t="e">
        <f t="shared" si="119"/>
        <v>#N/A</v>
      </c>
      <c r="V113" s="27" t="e">
        <f t="shared" si="109"/>
        <v>#N/A</v>
      </c>
      <c r="W113" s="27" t="e">
        <f t="shared" si="109"/>
        <v>#N/A</v>
      </c>
      <c r="X113" s="27" t="e">
        <f t="shared" si="109"/>
        <v>#N/A</v>
      </c>
      <c r="Y113" s="27" t="e">
        <f t="shared" si="109"/>
        <v>#N/A</v>
      </c>
      <c r="Z113" s="27" t="e">
        <f t="shared" si="109"/>
        <v>#N/A</v>
      </c>
      <c r="AA113" s="27" t="e">
        <f t="shared" si="109"/>
        <v>#N/A</v>
      </c>
      <c r="AB113" s="27" t="e">
        <f t="shared" si="109"/>
        <v>#N/A</v>
      </c>
    </row>
    <row r="114" spans="1:28" x14ac:dyDescent="0.25">
      <c r="A114" s="110">
        <v>4</v>
      </c>
      <c r="B114" s="110" t="str">
        <f>'Tag 10'!A$30</f>
        <v>BVR 1</v>
      </c>
      <c r="C114" s="111" t="str">
        <f>'Tag 10'!T$29</f>
        <v/>
      </c>
      <c r="D114" s="112" t="str">
        <f>'Tag 10'!U$29</f>
        <v/>
      </c>
      <c r="E114" s="111">
        <f>'Tag 10'!N$29+'Tag 10'!N$30+'Tag 10'!N$31+'Tag 10'!N$32</f>
        <v>0</v>
      </c>
      <c r="F114" s="113"/>
      <c r="G114" s="27" t="e">
        <f t="shared" si="110"/>
        <v>#VALUE!</v>
      </c>
      <c r="H114" s="27" t="e">
        <f t="shared" si="111"/>
        <v>#N/A</v>
      </c>
      <c r="J114" s="27" t="e">
        <f t="shared" si="112"/>
        <v>#N/A</v>
      </c>
      <c r="K114" s="27" t="e">
        <f t="shared" si="113"/>
        <v>#N/A</v>
      </c>
      <c r="L114" s="114" t="e">
        <f t="shared" si="114"/>
        <v>#N/A</v>
      </c>
      <c r="M114" s="27">
        <v>70</v>
      </c>
      <c r="N114" s="27" t="e">
        <f t="shared" si="115"/>
        <v>#N/A</v>
      </c>
      <c r="O114" s="27" t="e">
        <f t="shared" si="116"/>
        <v>#N/A</v>
      </c>
      <c r="P114" s="114" t="e">
        <f t="shared" si="117"/>
        <v>#N/A</v>
      </c>
      <c r="R114" s="27" t="e">
        <f t="shared" si="118"/>
        <v>#N/A</v>
      </c>
      <c r="S114" s="27">
        <v>4</v>
      </c>
      <c r="T114" s="27" t="e">
        <f t="shared" si="108"/>
        <v>#N/A</v>
      </c>
      <c r="U114" s="27" t="e">
        <f t="shared" si="119"/>
        <v>#N/A</v>
      </c>
      <c r="V114" s="27" t="e">
        <f t="shared" si="109"/>
        <v>#N/A</v>
      </c>
      <c r="W114" s="27" t="e">
        <f t="shared" si="109"/>
        <v>#N/A</v>
      </c>
      <c r="X114" s="27" t="e">
        <f t="shared" si="109"/>
        <v>#N/A</v>
      </c>
      <c r="Y114" s="27" t="e">
        <f t="shared" si="109"/>
        <v>#N/A</v>
      </c>
      <c r="Z114" s="27" t="e">
        <f t="shared" si="109"/>
        <v>#N/A</v>
      </c>
      <c r="AA114" s="27" t="e">
        <f t="shared" si="109"/>
        <v>#N/A</v>
      </c>
      <c r="AB114" s="27" t="e">
        <f t="shared" si="109"/>
        <v>#N/A</v>
      </c>
    </row>
    <row r="115" spans="1:28" x14ac:dyDescent="0.25">
      <c r="A115" s="110">
        <v>5</v>
      </c>
      <c r="B115" s="110" t="str">
        <f>'Tag 10'!A$39</f>
        <v>Flying Pins</v>
      </c>
      <c r="C115" s="111" t="str">
        <f>'Tag 10'!T$38</f>
        <v/>
      </c>
      <c r="D115" s="112" t="str">
        <f>'Tag 10'!U$38</f>
        <v/>
      </c>
      <c r="E115" s="111">
        <f>'Tag 10'!N$38+'Tag 10'!N$39+'Tag 10'!N$40+'Tag 10'!N$41</f>
        <v>0</v>
      </c>
      <c r="F115" s="113"/>
      <c r="G115" s="27" t="e">
        <f t="shared" si="110"/>
        <v>#VALUE!</v>
      </c>
      <c r="H115" s="27" t="e">
        <f t="shared" si="111"/>
        <v>#N/A</v>
      </c>
      <c r="J115" s="27" t="e">
        <f t="shared" si="112"/>
        <v>#N/A</v>
      </c>
      <c r="K115" s="27" t="e">
        <f t="shared" si="113"/>
        <v>#N/A</v>
      </c>
      <c r="L115" s="114" t="e">
        <f t="shared" si="114"/>
        <v>#N/A</v>
      </c>
      <c r="M115" s="27">
        <v>50</v>
      </c>
      <c r="N115" s="27" t="e">
        <f t="shared" si="115"/>
        <v>#N/A</v>
      </c>
      <c r="O115" s="27" t="e">
        <f t="shared" si="116"/>
        <v>#N/A</v>
      </c>
      <c r="P115" s="114" t="e">
        <f t="shared" si="117"/>
        <v>#N/A</v>
      </c>
      <c r="R115" s="27" t="e">
        <f t="shared" si="118"/>
        <v>#N/A</v>
      </c>
      <c r="S115" s="27">
        <v>5</v>
      </c>
      <c r="T115" s="27" t="e">
        <f t="shared" si="108"/>
        <v>#N/A</v>
      </c>
      <c r="U115" s="27" t="e">
        <f t="shared" si="119"/>
        <v>#N/A</v>
      </c>
      <c r="V115" s="27" t="e">
        <f t="shared" si="109"/>
        <v>#N/A</v>
      </c>
      <c r="W115" s="27" t="e">
        <f t="shared" si="109"/>
        <v>#N/A</v>
      </c>
      <c r="X115" s="27" t="e">
        <f t="shared" si="109"/>
        <v>#N/A</v>
      </c>
      <c r="Y115" s="27" t="e">
        <f t="shared" si="109"/>
        <v>#N/A</v>
      </c>
      <c r="Z115" s="27" t="e">
        <f t="shared" si="109"/>
        <v>#N/A</v>
      </c>
      <c r="AA115" s="27" t="e">
        <f t="shared" si="109"/>
        <v>#N/A</v>
      </c>
      <c r="AB115" s="27" t="e">
        <f t="shared" si="109"/>
        <v>#N/A</v>
      </c>
    </row>
    <row r="116" spans="1:28" x14ac:dyDescent="0.25">
      <c r="A116" s="110">
        <v>6</v>
      </c>
      <c r="B116" s="110" t="str">
        <f>'Tag 10'!A$48</f>
        <v>BVR 2</v>
      </c>
      <c r="C116" s="111" t="str">
        <f>'Tag 10'!T$47</f>
        <v/>
      </c>
      <c r="D116" s="112" t="str">
        <f>'Tag 10'!U$47</f>
        <v/>
      </c>
      <c r="E116" s="111">
        <f>'Tag 10'!N$47+'Tag 10'!N$48+'Tag 10'!N$49+'Tag 10'!N$50</f>
        <v>0</v>
      </c>
      <c r="F116" s="113"/>
      <c r="G116" s="27" t="e">
        <f t="shared" si="110"/>
        <v>#VALUE!</v>
      </c>
      <c r="H116" s="27" t="e">
        <f t="shared" si="111"/>
        <v>#N/A</v>
      </c>
      <c r="J116" s="27" t="e">
        <f t="shared" si="112"/>
        <v>#N/A</v>
      </c>
      <c r="K116" s="27" t="e">
        <f t="shared" si="113"/>
        <v>#N/A</v>
      </c>
      <c r="L116" s="114" t="e">
        <f t="shared" si="114"/>
        <v>#N/A</v>
      </c>
      <c r="M116" s="27">
        <v>30</v>
      </c>
      <c r="N116" s="27" t="e">
        <f t="shared" si="115"/>
        <v>#N/A</v>
      </c>
      <c r="O116" s="27" t="e">
        <f>IF(B116="","",K116+M116)</f>
        <v>#N/A</v>
      </c>
      <c r="P116" s="114" t="e">
        <f t="shared" si="117"/>
        <v>#N/A</v>
      </c>
      <c r="R116" s="27" t="e">
        <f t="shared" si="118"/>
        <v>#N/A</v>
      </c>
      <c r="S116" s="27">
        <v>6</v>
      </c>
      <c r="T116" s="27" t="e">
        <f t="shared" si="108"/>
        <v>#N/A</v>
      </c>
      <c r="U116" s="27" t="e">
        <f t="shared" si="119"/>
        <v>#N/A</v>
      </c>
      <c r="V116" s="27" t="e">
        <f t="shared" si="109"/>
        <v>#N/A</v>
      </c>
      <c r="W116" s="27" t="e">
        <f t="shared" si="109"/>
        <v>#N/A</v>
      </c>
      <c r="X116" s="27" t="e">
        <f t="shared" si="109"/>
        <v>#N/A</v>
      </c>
      <c r="Y116" s="27" t="e">
        <f t="shared" si="109"/>
        <v>#N/A</v>
      </c>
      <c r="Z116" s="27" t="e">
        <f t="shared" si="109"/>
        <v>#N/A</v>
      </c>
      <c r="AA116" s="27" t="e">
        <f t="shared" si="109"/>
        <v>#N/A</v>
      </c>
      <c r="AB116" s="27" t="e">
        <f t="shared" si="109"/>
        <v>#N/A</v>
      </c>
    </row>
    <row r="117" spans="1:28" x14ac:dyDescent="0.25">
      <c r="A117" s="110">
        <v>7</v>
      </c>
      <c r="B117" s="110" t="str">
        <f>'Tag 10'!A$57</f>
        <v/>
      </c>
      <c r="C117" s="111" t="str">
        <f>'Tag 10'!T$56</f>
        <v/>
      </c>
      <c r="D117" s="112" t="str">
        <f>'Tag 10'!U$56</f>
        <v/>
      </c>
      <c r="E117" s="111">
        <f>'Tag 10'!N$56+'Tag 10'!N$57+'Tag 10'!N$58+'Tag 10'!N$59</f>
        <v>0</v>
      </c>
      <c r="F117" s="113"/>
      <c r="G117" s="27" t="e">
        <f t="shared" si="110"/>
        <v>#VALUE!</v>
      </c>
      <c r="H117" s="27" t="e">
        <f t="shared" si="111"/>
        <v>#N/A</v>
      </c>
      <c r="J117" s="27" t="str">
        <f t="shared" si="112"/>
        <v/>
      </c>
      <c r="K117" s="27" t="e">
        <f t="shared" si="113"/>
        <v>#N/A</v>
      </c>
      <c r="L117" s="114" t="e">
        <f t="shared" si="114"/>
        <v>#N/A</v>
      </c>
      <c r="M117" s="27">
        <v>20</v>
      </c>
      <c r="N117" s="27" t="str">
        <f t="shared" si="115"/>
        <v/>
      </c>
      <c r="O117" s="27" t="str">
        <f t="shared" si="116"/>
        <v/>
      </c>
      <c r="P117" s="114" t="str">
        <f t="shared" si="117"/>
        <v/>
      </c>
      <c r="R117" s="27">
        <f t="shared" si="118"/>
        <v>2</v>
      </c>
      <c r="S117" s="27">
        <v>7</v>
      </c>
      <c r="T117" s="27" t="e">
        <f t="shared" si="108"/>
        <v>#N/A</v>
      </c>
      <c r="U117" s="27" t="str">
        <f t="shared" si="119"/>
        <v/>
      </c>
      <c r="V117" s="27" t="str">
        <f t="shared" si="109"/>
        <v/>
      </c>
      <c r="W117" s="27" t="str">
        <f t="shared" si="109"/>
        <v/>
      </c>
      <c r="X117" s="27" t="str">
        <f t="shared" si="109"/>
        <v/>
      </c>
      <c r="Y117" s="27" t="str">
        <f t="shared" si="109"/>
        <v/>
      </c>
      <c r="Z117" s="27" t="str">
        <f t="shared" si="109"/>
        <v/>
      </c>
      <c r="AA117" s="27" t="str">
        <f t="shared" si="109"/>
        <v/>
      </c>
      <c r="AB117" s="27" t="str">
        <f t="shared" si="109"/>
        <v/>
      </c>
    </row>
    <row r="118" spans="1:28" x14ac:dyDescent="0.25">
      <c r="A118" s="110">
        <v>8</v>
      </c>
      <c r="B118" s="110" t="str">
        <f>'Tag 10'!A$66</f>
        <v/>
      </c>
      <c r="C118" s="111" t="str">
        <f>'Tag 10'!T$65</f>
        <v/>
      </c>
      <c r="D118" s="112" t="str">
        <f>'Tag 10'!U$65</f>
        <v/>
      </c>
      <c r="E118" s="111">
        <f>'Tag 10'!N$65+'Tag 10'!N$66+'Tag 10'!N$67+'Tag 10'!N$68</f>
        <v>0</v>
      </c>
      <c r="F118" s="113"/>
      <c r="G118" s="27" t="e">
        <f t="shared" si="110"/>
        <v>#VALUE!</v>
      </c>
      <c r="H118" s="27" t="e">
        <f t="shared" si="111"/>
        <v>#N/A</v>
      </c>
      <c r="J118" s="27" t="str">
        <f t="shared" si="112"/>
        <v/>
      </c>
      <c r="K118" s="27" t="e">
        <f t="shared" si="113"/>
        <v>#N/A</v>
      </c>
      <c r="L118" s="114" t="e">
        <f t="shared" si="114"/>
        <v>#N/A</v>
      </c>
      <c r="M118" s="27">
        <v>10</v>
      </c>
      <c r="N118" s="27" t="str">
        <f t="shared" si="115"/>
        <v/>
      </c>
      <c r="O118" s="27" t="str">
        <f t="shared" si="116"/>
        <v/>
      </c>
      <c r="P118" s="114" t="str">
        <f t="shared" si="117"/>
        <v/>
      </c>
      <c r="R118" s="27">
        <f>MATCH($C174,J$111:J$118,0)</f>
        <v>2</v>
      </c>
      <c r="S118" s="27">
        <v>8</v>
      </c>
      <c r="T118" s="27" t="e">
        <f t="shared" si="108"/>
        <v>#N/A</v>
      </c>
      <c r="U118" s="27" t="str">
        <f t="shared" si="119"/>
        <v/>
      </c>
      <c r="V118" s="27" t="str">
        <f t="shared" si="109"/>
        <v/>
      </c>
      <c r="W118" s="27" t="str">
        <f t="shared" si="109"/>
        <v/>
      </c>
      <c r="X118" s="27" t="str">
        <f t="shared" si="109"/>
        <v/>
      </c>
      <c r="Y118" s="27" t="str">
        <f t="shared" si="109"/>
        <v/>
      </c>
      <c r="Z118" s="27" t="str">
        <f t="shared" si="109"/>
        <v/>
      </c>
      <c r="AA118" s="27" t="str">
        <f t="shared" si="109"/>
        <v/>
      </c>
      <c r="AB118" s="27" t="str">
        <f t="shared" si="109"/>
        <v/>
      </c>
    </row>
    <row r="119" spans="1:28" x14ac:dyDescent="0.25">
      <c r="A119" s="113"/>
      <c r="B119" s="113"/>
      <c r="C119" s="117"/>
      <c r="D119" s="118"/>
      <c r="E119" s="117"/>
      <c r="F119" s="113"/>
    </row>
    <row r="120" spans="1:28" ht="21" x14ac:dyDescent="0.25">
      <c r="A120" s="116" t="s">
        <v>137</v>
      </c>
    </row>
    <row r="121" spans="1:28" x14ac:dyDescent="0.25">
      <c r="B121" s="27" t="s">
        <v>99</v>
      </c>
      <c r="C121" s="27" t="s">
        <v>73</v>
      </c>
      <c r="D121" s="27" t="s">
        <v>74</v>
      </c>
      <c r="E121" s="27" t="s">
        <v>100</v>
      </c>
      <c r="G121" s="27" t="s">
        <v>97</v>
      </c>
      <c r="H121" s="27" t="s">
        <v>98</v>
      </c>
      <c r="J121" s="27" t="s">
        <v>99</v>
      </c>
      <c r="K121" s="27" t="s">
        <v>73</v>
      </c>
      <c r="L121" s="114" t="s">
        <v>74</v>
      </c>
      <c r="M121" s="27" t="s">
        <v>75</v>
      </c>
      <c r="N121" s="27" t="s">
        <v>100</v>
      </c>
      <c r="O121" s="27" t="s">
        <v>73</v>
      </c>
      <c r="P121" s="114" t="s">
        <v>74</v>
      </c>
      <c r="R121" s="27" t="s">
        <v>98</v>
      </c>
      <c r="S121" s="27" t="s">
        <v>97</v>
      </c>
      <c r="T121" s="27" t="s">
        <v>98</v>
      </c>
      <c r="U121" s="156" t="s">
        <v>145</v>
      </c>
      <c r="V121" s="156"/>
      <c r="W121" s="156" t="s">
        <v>146</v>
      </c>
      <c r="X121" s="156"/>
      <c r="Y121" s="156" t="s">
        <v>147</v>
      </c>
      <c r="Z121" s="156"/>
      <c r="AA121" s="156" t="s">
        <v>148</v>
      </c>
      <c r="AB121" s="156"/>
    </row>
    <row r="122" spans="1:28" x14ac:dyDescent="0.25">
      <c r="A122" s="110">
        <v>1</v>
      </c>
      <c r="B122" s="110" t="str">
        <f>'Tag 11'!A$3</f>
        <v/>
      </c>
      <c r="C122" s="111" t="str">
        <f>'Tag 11'!T$2</f>
        <v/>
      </c>
      <c r="D122" s="112" t="str">
        <f>'Tag 11'!U$2</f>
        <v/>
      </c>
      <c r="E122" s="111">
        <f>'Tag 11'!N$2+'Tag 11'!N$3+'Tag 11'!N$4+'Tag 11'!N$5</f>
        <v>0</v>
      </c>
      <c r="F122" s="113"/>
      <c r="G122" s="27" t="e">
        <f>RANK(C122,C$122:C$129)</f>
        <v>#VALUE!</v>
      </c>
      <c r="H122" s="27" t="e">
        <f>MATCH(A122,G$122:G$129,0)</f>
        <v>#N/A</v>
      </c>
      <c r="J122" s="27" t="str">
        <f>IF(B122="","",INDEX(B$122:B$129,H122))</f>
        <v/>
      </c>
      <c r="K122" s="27" t="e">
        <f>INDEX(C$122:C$129,H122)</f>
        <v>#N/A</v>
      </c>
      <c r="L122" s="114" t="e">
        <f>INDEX(D$122:D$129,H122)</f>
        <v>#N/A</v>
      </c>
      <c r="M122" s="27">
        <v>150</v>
      </c>
      <c r="N122" s="27" t="str">
        <f>IF(B122="","",INDEX(E$122:E$129,H122))</f>
        <v/>
      </c>
      <c r="O122" s="27" t="str">
        <f>IF(B122="","",K122+M122)</f>
        <v/>
      </c>
      <c r="P122" s="114" t="str">
        <f>IF(B122="","",O122/N122)</f>
        <v/>
      </c>
      <c r="R122" s="27" t="e">
        <f>MATCH($C167,J$122:J$129,0)</f>
        <v>#N/A</v>
      </c>
      <c r="S122" s="27">
        <v>1</v>
      </c>
      <c r="T122" s="27" t="e">
        <f t="shared" ref="T122:T129" si="120">MATCH(J122,J$2:J$9,0)</f>
        <v>#N/A</v>
      </c>
      <c r="U122" s="27" t="str">
        <f>IF($B122="","",INDEX(K$2:K$9,$T122))</f>
        <v/>
      </c>
      <c r="V122" s="27" t="str">
        <f t="shared" ref="V122:AB129" si="121">IF($B122="","",INDEX(L$2:L$9,$T122))</f>
        <v/>
      </c>
      <c r="W122" s="27" t="str">
        <f t="shared" si="121"/>
        <v/>
      </c>
      <c r="X122" s="27" t="str">
        <f t="shared" si="121"/>
        <v/>
      </c>
      <c r="Y122" s="27" t="str">
        <f t="shared" si="121"/>
        <v/>
      </c>
      <c r="Z122" s="27" t="str">
        <f t="shared" si="121"/>
        <v/>
      </c>
      <c r="AA122" s="27" t="str">
        <f t="shared" si="121"/>
        <v/>
      </c>
      <c r="AB122" s="27" t="str">
        <f t="shared" si="121"/>
        <v/>
      </c>
    </row>
    <row r="123" spans="1:28" x14ac:dyDescent="0.25">
      <c r="A123" s="110">
        <v>2</v>
      </c>
      <c r="B123" s="110" t="str">
        <f>'Tag 11'!A$12</f>
        <v/>
      </c>
      <c r="C123" s="111" t="str">
        <f>'Tag 11'!T$11</f>
        <v/>
      </c>
      <c r="D123" s="112" t="str">
        <f>'Tag 11'!U$11</f>
        <v/>
      </c>
      <c r="E123" s="111">
        <f>'Tag 11'!N$11+'Tag 11'!N$12+'Tag 11'!N$13+'Tag 11'!N$14</f>
        <v>0</v>
      </c>
      <c r="F123" s="113"/>
      <c r="G123" s="27" t="e">
        <f t="shared" ref="G123:G129" si="122">RANK(C123,C$122:C$129)</f>
        <v>#VALUE!</v>
      </c>
      <c r="H123" s="27" t="e">
        <f t="shared" ref="H123:H129" si="123">MATCH(A123,G$122:G$129,0)</f>
        <v>#N/A</v>
      </c>
      <c r="J123" s="27" t="str">
        <f t="shared" ref="J123:J129" si="124">IF(B123="","",INDEX(B$122:B$129,H123))</f>
        <v/>
      </c>
      <c r="K123" s="27" t="e">
        <f t="shared" ref="K123:K129" si="125">INDEX(C$122:C$129,H123)</f>
        <v>#N/A</v>
      </c>
      <c r="L123" s="114" t="e">
        <f t="shared" ref="L123:L129" si="126">INDEX(D$122:D$129,H123)</f>
        <v>#N/A</v>
      </c>
      <c r="M123" s="27">
        <v>120</v>
      </c>
      <c r="N123" s="27" t="str">
        <f t="shared" ref="N123:N129" si="127">IF(B123="","",INDEX(E$122:E$129,H123))</f>
        <v/>
      </c>
      <c r="O123" s="27" t="str">
        <f t="shared" ref="O123:O129" si="128">IF(B123="","",K123+M123)</f>
        <v/>
      </c>
      <c r="P123" s="114" t="str">
        <f t="shared" ref="P123:P129" si="129">IF(B123="","",O123/N123)</f>
        <v/>
      </c>
      <c r="R123" s="27">
        <f t="shared" ref="R123:R129" si="130">MATCH($C168,J$122:J$129,0)</f>
        <v>1</v>
      </c>
      <c r="S123" s="27">
        <v>2</v>
      </c>
      <c r="T123" s="27" t="e">
        <f t="shared" si="120"/>
        <v>#N/A</v>
      </c>
      <c r="U123" s="27" t="str">
        <f t="shared" ref="U123:U129" si="131">IF($B123="","",INDEX(K$2:K$9,$T123))</f>
        <v/>
      </c>
      <c r="V123" s="27" t="str">
        <f t="shared" si="121"/>
        <v/>
      </c>
      <c r="W123" s="27" t="str">
        <f t="shared" si="121"/>
        <v/>
      </c>
      <c r="X123" s="27" t="str">
        <f t="shared" si="121"/>
        <v/>
      </c>
      <c r="Y123" s="27" t="str">
        <f t="shared" si="121"/>
        <v/>
      </c>
      <c r="Z123" s="27" t="str">
        <f t="shared" si="121"/>
        <v/>
      </c>
      <c r="AA123" s="27" t="str">
        <f t="shared" si="121"/>
        <v/>
      </c>
      <c r="AB123" s="27" t="str">
        <f t="shared" si="121"/>
        <v/>
      </c>
    </row>
    <row r="124" spans="1:28" x14ac:dyDescent="0.25">
      <c r="A124" s="110">
        <v>3</v>
      </c>
      <c r="B124" s="110" t="str">
        <f>'Tag 11'!A$21</f>
        <v/>
      </c>
      <c r="C124" s="111" t="str">
        <f>'Tag 11'!T$20</f>
        <v/>
      </c>
      <c r="D124" s="112" t="str">
        <f>'Tag 11'!U$20</f>
        <v/>
      </c>
      <c r="E124" s="111">
        <f>'Tag 11'!N$20+'Tag 11'!N$21+'Tag 11'!N$22+'Tag 11'!N$23</f>
        <v>0</v>
      </c>
      <c r="F124" s="113"/>
      <c r="G124" s="27" t="e">
        <f t="shared" si="122"/>
        <v>#VALUE!</v>
      </c>
      <c r="H124" s="27" t="e">
        <f t="shared" si="123"/>
        <v>#N/A</v>
      </c>
      <c r="J124" s="27" t="str">
        <f t="shared" si="124"/>
        <v/>
      </c>
      <c r="K124" s="27" t="e">
        <f t="shared" si="125"/>
        <v>#N/A</v>
      </c>
      <c r="L124" s="114" t="e">
        <f t="shared" si="126"/>
        <v>#N/A</v>
      </c>
      <c r="M124" s="27">
        <v>90</v>
      </c>
      <c r="N124" s="27" t="str">
        <f t="shared" si="127"/>
        <v/>
      </c>
      <c r="O124" s="27" t="str">
        <f t="shared" si="128"/>
        <v/>
      </c>
      <c r="P124" s="114" t="str">
        <f t="shared" si="129"/>
        <v/>
      </c>
      <c r="R124" s="27" t="e">
        <f t="shared" si="130"/>
        <v>#N/A</v>
      </c>
      <c r="S124" s="27">
        <v>3</v>
      </c>
      <c r="T124" s="27" t="e">
        <f t="shared" si="120"/>
        <v>#N/A</v>
      </c>
      <c r="U124" s="27" t="str">
        <f t="shared" si="131"/>
        <v/>
      </c>
      <c r="V124" s="27" t="str">
        <f t="shared" si="121"/>
        <v/>
      </c>
      <c r="W124" s="27" t="str">
        <f t="shared" si="121"/>
        <v/>
      </c>
      <c r="X124" s="27" t="str">
        <f t="shared" si="121"/>
        <v/>
      </c>
      <c r="Y124" s="27" t="str">
        <f t="shared" si="121"/>
        <v/>
      </c>
      <c r="Z124" s="27" t="str">
        <f t="shared" si="121"/>
        <v/>
      </c>
      <c r="AA124" s="27" t="str">
        <f t="shared" si="121"/>
        <v/>
      </c>
      <c r="AB124" s="27" t="str">
        <f t="shared" si="121"/>
        <v/>
      </c>
    </row>
    <row r="125" spans="1:28" x14ac:dyDescent="0.25">
      <c r="A125" s="110">
        <v>4</v>
      </c>
      <c r="B125" s="110" t="str">
        <f>'Tag 11'!A$30</f>
        <v/>
      </c>
      <c r="C125" s="111" t="str">
        <f>'Tag 11'!T$29</f>
        <v/>
      </c>
      <c r="D125" s="112" t="str">
        <f>'Tag 11'!U$29</f>
        <v/>
      </c>
      <c r="E125" s="111">
        <f>'Tag 11'!N$29+'Tag 11'!N$30+'Tag 11'!N$31+'Tag 11'!N$32</f>
        <v>0</v>
      </c>
      <c r="F125" s="113"/>
      <c r="G125" s="27" t="e">
        <f t="shared" si="122"/>
        <v>#VALUE!</v>
      </c>
      <c r="H125" s="27" t="e">
        <f t="shared" si="123"/>
        <v>#N/A</v>
      </c>
      <c r="J125" s="27" t="str">
        <f t="shared" si="124"/>
        <v/>
      </c>
      <c r="K125" s="27" t="e">
        <f t="shared" si="125"/>
        <v>#N/A</v>
      </c>
      <c r="L125" s="114" t="e">
        <f t="shared" si="126"/>
        <v>#N/A</v>
      </c>
      <c r="M125" s="27">
        <v>70</v>
      </c>
      <c r="N125" s="27" t="str">
        <f t="shared" si="127"/>
        <v/>
      </c>
      <c r="O125" s="27" t="str">
        <f t="shared" si="128"/>
        <v/>
      </c>
      <c r="P125" s="114" t="str">
        <f t="shared" si="129"/>
        <v/>
      </c>
      <c r="R125" s="27" t="e">
        <f t="shared" si="130"/>
        <v>#N/A</v>
      </c>
      <c r="S125" s="27">
        <v>4</v>
      </c>
      <c r="T125" s="27" t="e">
        <f t="shared" si="120"/>
        <v>#N/A</v>
      </c>
      <c r="U125" s="27" t="str">
        <f t="shared" si="131"/>
        <v/>
      </c>
      <c r="V125" s="27" t="str">
        <f t="shared" si="121"/>
        <v/>
      </c>
      <c r="W125" s="27" t="str">
        <f t="shared" si="121"/>
        <v/>
      </c>
      <c r="X125" s="27" t="str">
        <f t="shared" si="121"/>
        <v/>
      </c>
      <c r="Y125" s="27" t="str">
        <f t="shared" si="121"/>
        <v/>
      </c>
      <c r="Z125" s="27" t="str">
        <f t="shared" si="121"/>
        <v/>
      </c>
      <c r="AA125" s="27" t="str">
        <f t="shared" si="121"/>
        <v/>
      </c>
      <c r="AB125" s="27" t="str">
        <f t="shared" si="121"/>
        <v/>
      </c>
    </row>
    <row r="126" spans="1:28" x14ac:dyDescent="0.25">
      <c r="A126" s="110">
        <v>5</v>
      </c>
      <c r="B126" s="110" t="str">
        <f>'Tag 11'!A$39</f>
        <v/>
      </c>
      <c r="C126" s="111" t="str">
        <f>'Tag 11'!T$38</f>
        <v/>
      </c>
      <c r="D126" s="112" t="str">
        <f>'Tag 11'!U$38</f>
        <v/>
      </c>
      <c r="E126" s="111">
        <f>'Tag 11'!N$38+'Tag 11'!N$39+'Tag 11'!N$40+'Tag 11'!N$41</f>
        <v>0</v>
      </c>
      <c r="F126" s="113"/>
      <c r="G126" s="27" t="e">
        <f t="shared" si="122"/>
        <v>#VALUE!</v>
      </c>
      <c r="H126" s="27" t="e">
        <f t="shared" si="123"/>
        <v>#N/A</v>
      </c>
      <c r="J126" s="27" t="str">
        <f t="shared" si="124"/>
        <v/>
      </c>
      <c r="K126" s="27" t="e">
        <f t="shared" si="125"/>
        <v>#N/A</v>
      </c>
      <c r="L126" s="114" t="e">
        <f t="shared" si="126"/>
        <v>#N/A</v>
      </c>
      <c r="M126" s="27">
        <v>50</v>
      </c>
      <c r="N126" s="27" t="str">
        <f t="shared" si="127"/>
        <v/>
      </c>
      <c r="O126" s="27" t="str">
        <f t="shared" si="128"/>
        <v/>
      </c>
      <c r="P126" s="114" t="str">
        <f t="shared" si="129"/>
        <v/>
      </c>
      <c r="R126" s="27" t="e">
        <f t="shared" si="130"/>
        <v>#N/A</v>
      </c>
      <c r="S126" s="27">
        <v>5</v>
      </c>
      <c r="T126" s="27" t="e">
        <f t="shared" si="120"/>
        <v>#N/A</v>
      </c>
      <c r="U126" s="27" t="str">
        <f t="shared" si="131"/>
        <v/>
      </c>
      <c r="V126" s="27" t="str">
        <f t="shared" si="121"/>
        <v/>
      </c>
      <c r="W126" s="27" t="str">
        <f t="shared" si="121"/>
        <v/>
      </c>
      <c r="X126" s="27" t="str">
        <f t="shared" si="121"/>
        <v/>
      </c>
      <c r="Y126" s="27" t="str">
        <f t="shared" si="121"/>
        <v/>
      </c>
      <c r="Z126" s="27" t="str">
        <f t="shared" si="121"/>
        <v/>
      </c>
      <c r="AA126" s="27" t="str">
        <f t="shared" si="121"/>
        <v/>
      </c>
      <c r="AB126" s="27" t="str">
        <f t="shared" si="121"/>
        <v/>
      </c>
    </row>
    <row r="127" spans="1:28" x14ac:dyDescent="0.25">
      <c r="A127" s="110">
        <v>6</v>
      </c>
      <c r="B127" s="110" t="str">
        <f>'Tag 11'!A$48</f>
        <v/>
      </c>
      <c r="C127" s="111" t="str">
        <f>'Tag 11'!T$47</f>
        <v/>
      </c>
      <c r="D127" s="112" t="str">
        <f>'Tag 11'!U$47</f>
        <v/>
      </c>
      <c r="E127" s="111">
        <f>'Tag 11'!N$47+'Tag 11'!N$48+'Tag 11'!N$49+'Tag 11'!N$50</f>
        <v>0</v>
      </c>
      <c r="F127" s="113"/>
      <c r="G127" s="27" t="e">
        <f t="shared" si="122"/>
        <v>#VALUE!</v>
      </c>
      <c r="H127" s="27" t="e">
        <f t="shared" si="123"/>
        <v>#N/A</v>
      </c>
      <c r="J127" s="27" t="str">
        <f t="shared" si="124"/>
        <v/>
      </c>
      <c r="K127" s="27" t="e">
        <f t="shared" si="125"/>
        <v>#N/A</v>
      </c>
      <c r="L127" s="114" t="e">
        <f t="shared" si="126"/>
        <v>#N/A</v>
      </c>
      <c r="M127" s="27">
        <v>30</v>
      </c>
      <c r="N127" s="27" t="str">
        <f t="shared" si="127"/>
        <v/>
      </c>
      <c r="O127" s="27" t="str">
        <f t="shared" si="128"/>
        <v/>
      </c>
      <c r="P127" s="114" t="str">
        <f t="shared" si="129"/>
        <v/>
      </c>
      <c r="R127" s="27" t="e">
        <f t="shared" si="130"/>
        <v>#N/A</v>
      </c>
      <c r="S127" s="27">
        <v>6</v>
      </c>
      <c r="T127" s="27" t="e">
        <f t="shared" si="120"/>
        <v>#N/A</v>
      </c>
      <c r="U127" s="27" t="str">
        <f t="shared" si="131"/>
        <v/>
      </c>
      <c r="V127" s="27" t="str">
        <f t="shared" si="121"/>
        <v/>
      </c>
      <c r="W127" s="27" t="str">
        <f t="shared" si="121"/>
        <v/>
      </c>
      <c r="X127" s="27" t="str">
        <f t="shared" si="121"/>
        <v/>
      </c>
      <c r="Y127" s="27" t="str">
        <f t="shared" si="121"/>
        <v/>
      </c>
      <c r="Z127" s="27" t="str">
        <f t="shared" si="121"/>
        <v/>
      </c>
      <c r="AA127" s="27" t="str">
        <f t="shared" si="121"/>
        <v/>
      </c>
      <c r="AB127" s="27" t="str">
        <f t="shared" si="121"/>
        <v/>
      </c>
    </row>
    <row r="128" spans="1:28" x14ac:dyDescent="0.25">
      <c r="A128" s="110">
        <v>7</v>
      </c>
      <c r="B128" s="110" t="str">
        <f>'Tag 11'!A$57</f>
        <v/>
      </c>
      <c r="C128" s="111" t="str">
        <f>'Tag 11'!T$56</f>
        <v/>
      </c>
      <c r="D128" s="112" t="str">
        <f>'Tag 11'!U$56</f>
        <v/>
      </c>
      <c r="E128" s="111">
        <f>'Tag 11'!N$56+'Tag 11'!N$57+'Tag 11'!N$58+'Tag 11'!N$59</f>
        <v>0</v>
      </c>
      <c r="F128" s="113"/>
      <c r="G128" s="27" t="e">
        <f t="shared" si="122"/>
        <v>#VALUE!</v>
      </c>
      <c r="H128" s="27" t="e">
        <f t="shared" si="123"/>
        <v>#N/A</v>
      </c>
      <c r="J128" s="27" t="str">
        <f t="shared" si="124"/>
        <v/>
      </c>
      <c r="K128" s="27" t="e">
        <f t="shared" si="125"/>
        <v>#N/A</v>
      </c>
      <c r="L128" s="114" t="e">
        <f t="shared" si="126"/>
        <v>#N/A</v>
      </c>
      <c r="M128" s="27">
        <v>20</v>
      </c>
      <c r="N128" s="27" t="str">
        <f t="shared" si="127"/>
        <v/>
      </c>
      <c r="O128" s="27" t="str">
        <f t="shared" si="128"/>
        <v/>
      </c>
      <c r="P128" s="114" t="str">
        <f t="shared" si="129"/>
        <v/>
      </c>
      <c r="R128" s="27">
        <f t="shared" si="130"/>
        <v>1</v>
      </c>
      <c r="S128" s="27">
        <v>7</v>
      </c>
      <c r="T128" s="27" t="e">
        <f t="shared" si="120"/>
        <v>#N/A</v>
      </c>
      <c r="U128" s="27" t="str">
        <f t="shared" si="131"/>
        <v/>
      </c>
      <c r="V128" s="27" t="str">
        <f t="shared" si="121"/>
        <v/>
      </c>
      <c r="W128" s="27" t="str">
        <f t="shared" si="121"/>
        <v/>
      </c>
      <c r="X128" s="27" t="str">
        <f t="shared" si="121"/>
        <v/>
      </c>
      <c r="Y128" s="27" t="str">
        <f t="shared" si="121"/>
        <v/>
      </c>
      <c r="Z128" s="27" t="str">
        <f t="shared" si="121"/>
        <v/>
      </c>
      <c r="AA128" s="27" t="str">
        <f t="shared" si="121"/>
        <v/>
      </c>
      <c r="AB128" s="27" t="str">
        <f t="shared" si="121"/>
        <v/>
      </c>
    </row>
    <row r="129" spans="1:28" x14ac:dyDescent="0.25">
      <c r="A129" s="110">
        <v>8</v>
      </c>
      <c r="B129" s="110" t="str">
        <f>'Tag 11'!A$66</f>
        <v/>
      </c>
      <c r="C129" s="111" t="str">
        <f>'Tag 11'!T$65</f>
        <v/>
      </c>
      <c r="D129" s="112" t="str">
        <f>'Tag 11'!U$65</f>
        <v/>
      </c>
      <c r="E129" s="111">
        <f>'Tag 11'!N$65+'Tag 11'!N$66+'Tag 11'!N$67+'Tag 11'!N$68</f>
        <v>0</v>
      </c>
      <c r="F129" s="113"/>
      <c r="G129" s="27" t="e">
        <f t="shared" si="122"/>
        <v>#VALUE!</v>
      </c>
      <c r="H129" s="27" t="e">
        <f t="shared" si="123"/>
        <v>#N/A</v>
      </c>
      <c r="J129" s="27" t="str">
        <f t="shared" si="124"/>
        <v/>
      </c>
      <c r="K129" s="27" t="e">
        <f t="shared" si="125"/>
        <v>#N/A</v>
      </c>
      <c r="L129" s="114" t="e">
        <f t="shared" si="126"/>
        <v>#N/A</v>
      </c>
      <c r="M129" s="27">
        <v>10</v>
      </c>
      <c r="N129" s="27" t="str">
        <f t="shared" si="127"/>
        <v/>
      </c>
      <c r="O129" s="27" t="str">
        <f t="shared" si="128"/>
        <v/>
      </c>
      <c r="P129" s="114" t="str">
        <f t="shared" si="129"/>
        <v/>
      </c>
      <c r="R129" s="27">
        <f t="shared" si="130"/>
        <v>1</v>
      </c>
      <c r="S129" s="27">
        <v>8</v>
      </c>
      <c r="T129" s="27" t="e">
        <f t="shared" si="120"/>
        <v>#N/A</v>
      </c>
      <c r="U129" s="27" t="str">
        <f t="shared" si="131"/>
        <v/>
      </c>
      <c r="V129" s="27" t="str">
        <f t="shared" si="121"/>
        <v/>
      </c>
      <c r="W129" s="27" t="str">
        <f t="shared" si="121"/>
        <v/>
      </c>
      <c r="X129" s="27" t="str">
        <f t="shared" si="121"/>
        <v/>
      </c>
      <c r="Y129" s="27" t="str">
        <f t="shared" si="121"/>
        <v/>
      </c>
      <c r="Z129" s="27" t="str">
        <f t="shared" si="121"/>
        <v/>
      </c>
      <c r="AA129" s="27" t="str">
        <f t="shared" si="121"/>
        <v/>
      </c>
      <c r="AB129" s="27" t="str">
        <f t="shared" si="121"/>
        <v/>
      </c>
    </row>
    <row r="130" spans="1:28" x14ac:dyDescent="0.25">
      <c r="A130" s="113"/>
      <c r="B130" s="113"/>
      <c r="C130" s="117"/>
      <c r="D130" s="118"/>
      <c r="E130" s="117"/>
      <c r="F130" s="113"/>
    </row>
    <row r="131" spans="1:28" ht="21" x14ac:dyDescent="0.25">
      <c r="A131" s="116" t="s">
        <v>138</v>
      </c>
    </row>
    <row r="132" spans="1:28" x14ac:dyDescent="0.25">
      <c r="B132" s="27" t="s">
        <v>99</v>
      </c>
      <c r="C132" s="27" t="s">
        <v>73</v>
      </c>
      <c r="D132" s="27" t="s">
        <v>74</v>
      </c>
      <c r="E132" s="27" t="s">
        <v>100</v>
      </c>
      <c r="G132" s="27" t="s">
        <v>97</v>
      </c>
      <c r="H132" s="27" t="s">
        <v>98</v>
      </c>
      <c r="J132" s="27" t="s">
        <v>99</v>
      </c>
      <c r="K132" s="27" t="s">
        <v>73</v>
      </c>
      <c r="L132" s="114" t="s">
        <v>74</v>
      </c>
      <c r="M132" s="27" t="s">
        <v>75</v>
      </c>
      <c r="N132" s="27" t="s">
        <v>100</v>
      </c>
      <c r="O132" s="27" t="s">
        <v>73</v>
      </c>
      <c r="P132" s="114" t="s">
        <v>74</v>
      </c>
      <c r="R132" s="27" t="s">
        <v>98</v>
      </c>
      <c r="S132" s="27" t="s">
        <v>97</v>
      </c>
      <c r="T132" s="27" t="s">
        <v>98</v>
      </c>
      <c r="U132" s="156" t="s">
        <v>145</v>
      </c>
      <c r="V132" s="156"/>
      <c r="W132" s="156" t="s">
        <v>146</v>
      </c>
      <c r="X132" s="156"/>
      <c r="Y132" s="156" t="s">
        <v>147</v>
      </c>
      <c r="Z132" s="156"/>
      <c r="AA132" s="156" t="s">
        <v>148</v>
      </c>
      <c r="AB132" s="156"/>
    </row>
    <row r="133" spans="1:28" x14ac:dyDescent="0.25">
      <c r="A133" s="110">
        <v>1</v>
      </c>
      <c r="B133" s="110" t="str">
        <f>'Tag 12'!A$3</f>
        <v/>
      </c>
      <c r="C133" s="111" t="str">
        <f>'Tag 12'!T$2</f>
        <v/>
      </c>
      <c r="D133" s="112" t="str">
        <f>'Tag 12'!U$2</f>
        <v/>
      </c>
      <c r="E133" s="111">
        <f>'Tag 12'!N$2+'Tag 12'!N$3+'Tag 12'!N$4+'Tag 12'!N$5</f>
        <v>0</v>
      </c>
      <c r="F133" s="113"/>
      <c r="G133" s="27" t="e">
        <f>RANK(C133,C$133:C$140)</f>
        <v>#VALUE!</v>
      </c>
      <c r="H133" s="27" t="e">
        <f>MATCH(A133,G$133:G$140,0)</f>
        <v>#N/A</v>
      </c>
      <c r="J133" s="27" t="str">
        <f>IF(B133="","",INDEX(B$133:B$140,H133))</f>
        <v/>
      </c>
      <c r="K133" s="27" t="e">
        <f>INDEX(C$133:C$140,H133)</f>
        <v>#N/A</v>
      </c>
      <c r="L133" s="114" t="e">
        <f>INDEX(D$133:D$140,H133)</f>
        <v>#N/A</v>
      </c>
      <c r="M133" s="27">
        <v>150</v>
      </c>
      <c r="N133" s="27" t="str">
        <f>IF(B133="","",INDEX(E$133:E$140,H133))</f>
        <v/>
      </c>
      <c r="O133" s="27" t="str">
        <f>IF(B133="","",K133+M133)</f>
        <v/>
      </c>
      <c r="P133" s="114" t="str">
        <f>IF(B133="","",O133/N133)</f>
        <v/>
      </c>
      <c r="R133" s="27" t="e">
        <f>MATCH($C167,J$133:J$140,0)</f>
        <v>#N/A</v>
      </c>
      <c r="S133" s="27">
        <v>1</v>
      </c>
      <c r="T133" s="27" t="e">
        <f t="shared" ref="T133:T140" si="132">MATCH(J133,J$2:J$9,0)</f>
        <v>#N/A</v>
      </c>
      <c r="U133" s="27" t="str">
        <f>IF($B133="","",INDEX(K$2:K$9,$T133))</f>
        <v/>
      </c>
      <c r="V133" s="27" t="str">
        <f t="shared" ref="V133:AB140" si="133">IF($B133="","",INDEX(L$2:L$9,$T133))</f>
        <v/>
      </c>
      <c r="W133" s="27" t="str">
        <f t="shared" si="133"/>
        <v/>
      </c>
      <c r="X133" s="27" t="str">
        <f t="shared" si="133"/>
        <v/>
      </c>
      <c r="Y133" s="27" t="str">
        <f t="shared" si="133"/>
        <v/>
      </c>
      <c r="Z133" s="27" t="str">
        <f t="shared" si="133"/>
        <v/>
      </c>
      <c r="AA133" s="27" t="str">
        <f t="shared" si="133"/>
        <v/>
      </c>
      <c r="AB133" s="27" t="str">
        <f t="shared" si="133"/>
        <v/>
      </c>
    </row>
    <row r="134" spans="1:28" x14ac:dyDescent="0.25">
      <c r="A134" s="110">
        <v>2</v>
      </c>
      <c r="B134" s="110" t="str">
        <f>'Tag 12'!A$12</f>
        <v/>
      </c>
      <c r="C134" s="111" t="str">
        <f>'Tag 12'!T$11</f>
        <v/>
      </c>
      <c r="D134" s="112" t="str">
        <f>'Tag 12'!U$11</f>
        <v/>
      </c>
      <c r="E134" s="111">
        <f>'Tag 12'!N$11+'Tag 12'!N$12+'Tag 12'!N$13+'Tag 12'!N$14</f>
        <v>0</v>
      </c>
      <c r="F134" s="113"/>
      <c r="G134" s="27" t="e">
        <f t="shared" ref="G134:G140" si="134">RANK(C134,C$133:C$140)</f>
        <v>#VALUE!</v>
      </c>
      <c r="H134" s="27" t="e">
        <f t="shared" ref="H134:H140" si="135">MATCH(A134,G$133:G$140,0)</f>
        <v>#N/A</v>
      </c>
      <c r="J134" s="27" t="str">
        <f t="shared" ref="J134:J140" si="136">IF(B134="","",INDEX(B$133:B$140,H134))</f>
        <v/>
      </c>
      <c r="K134" s="27" t="e">
        <f t="shared" ref="K134:K140" si="137">INDEX(C$133:C$140,H134)</f>
        <v>#N/A</v>
      </c>
      <c r="L134" s="114" t="e">
        <f t="shared" ref="L134:L140" si="138">INDEX(D$133:D$140,H134)</f>
        <v>#N/A</v>
      </c>
      <c r="M134" s="27">
        <v>120</v>
      </c>
      <c r="N134" s="27" t="str">
        <f t="shared" ref="N134:N140" si="139">IF(B134="","",INDEX(E$133:E$140,H134))</f>
        <v/>
      </c>
      <c r="O134" s="27" t="str">
        <f t="shared" ref="O134:O140" si="140">IF(B134="","",K134+M134)</f>
        <v/>
      </c>
      <c r="P134" s="114" t="str">
        <f t="shared" ref="P134:P140" si="141">IF(B134="","",O134/N134)</f>
        <v/>
      </c>
      <c r="R134" s="27">
        <f t="shared" ref="R134:R140" si="142">MATCH($C168,J$133:J$140,0)</f>
        <v>1</v>
      </c>
      <c r="S134" s="27">
        <v>2</v>
      </c>
      <c r="T134" s="27" t="e">
        <f t="shared" si="132"/>
        <v>#N/A</v>
      </c>
      <c r="U134" s="27" t="str">
        <f t="shared" ref="U134:U140" si="143">IF($B134="","",INDEX(K$2:K$9,$T134))</f>
        <v/>
      </c>
      <c r="V134" s="27" t="str">
        <f t="shared" si="133"/>
        <v/>
      </c>
      <c r="W134" s="27" t="str">
        <f t="shared" si="133"/>
        <v/>
      </c>
      <c r="X134" s="27" t="str">
        <f t="shared" si="133"/>
        <v/>
      </c>
      <c r="Y134" s="27" t="str">
        <f t="shared" si="133"/>
        <v/>
      </c>
      <c r="Z134" s="27" t="str">
        <f t="shared" si="133"/>
        <v/>
      </c>
      <c r="AA134" s="27" t="str">
        <f t="shared" si="133"/>
        <v/>
      </c>
      <c r="AB134" s="27" t="str">
        <f t="shared" si="133"/>
        <v/>
      </c>
    </row>
    <row r="135" spans="1:28" x14ac:dyDescent="0.25">
      <c r="A135" s="110">
        <v>3</v>
      </c>
      <c r="B135" s="110" t="str">
        <f>'Tag 12'!A$21</f>
        <v/>
      </c>
      <c r="C135" s="111" t="str">
        <f>'Tag 12'!T$20</f>
        <v/>
      </c>
      <c r="D135" s="112" t="str">
        <f>'Tag 12'!U$20</f>
        <v/>
      </c>
      <c r="E135" s="111">
        <f>'Tag 12'!N$20+'Tag 12'!N$21+'Tag 12'!N$22+'Tag 12'!N$23</f>
        <v>0</v>
      </c>
      <c r="F135" s="113"/>
      <c r="G135" s="27" t="e">
        <f t="shared" si="134"/>
        <v>#VALUE!</v>
      </c>
      <c r="H135" s="27" t="e">
        <f t="shared" si="135"/>
        <v>#N/A</v>
      </c>
      <c r="J135" s="27" t="str">
        <f t="shared" si="136"/>
        <v/>
      </c>
      <c r="K135" s="27" t="e">
        <f t="shared" si="137"/>
        <v>#N/A</v>
      </c>
      <c r="L135" s="114" t="e">
        <f t="shared" si="138"/>
        <v>#N/A</v>
      </c>
      <c r="M135" s="27">
        <v>90</v>
      </c>
      <c r="N135" s="27" t="str">
        <f t="shared" si="139"/>
        <v/>
      </c>
      <c r="O135" s="27" t="str">
        <f t="shared" si="140"/>
        <v/>
      </c>
      <c r="P135" s="114" t="str">
        <f t="shared" si="141"/>
        <v/>
      </c>
      <c r="R135" s="27" t="e">
        <f t="shared" si="142"/>
        <v>#N/A</v>
      </c>
      <c r="S135" s="27">
        <v>3</v>
      </c>
      <c r="T135" s="27" t="e">
        <f t="shared" si="132"/>
        <v>#N/A</v>
      </c>
      <c r="U135" s="27" t="str">
        <f t="shared" si="143"/>
        <v/>
      </c>
      <c r="V135" s="27" t="str">
        <f t="shared" si="133"/>
        <v/>
      </c>
      <c r="W135" s="27" t="str">
        <f t="shared" si="133"/>
        <v/>
      </c>
      <c r="X135" s="27" t="str">
        <f t="shared" si="133"/>
        <v/>
      </c>
      <c r="Y135" s="27" t="str">
        <f t="shared" si="133"/>
        <v/>
      </c>
      <c r="Z135" s="27" t="str">
        <f t="shared" si="133"/>
        <v/>
      </c>
      <c r="AA135" s="27" t="str">
        <f t="shared" si="133"/>
        <v/>
      </c>
      <c r="AB135" s="27" t="str">
        <f t="shared" si="133"/>
        <v/>
      </c>
    </row>
    <row r="136" spans="1:28" x14ac:dyDescent="0.25">
      <c r="A136" s="110">
        <v>4</v>
      </c>
      <c r="B136" s="110" t="str">
        <f>'Tag 12'!A$30</f>
        <v/>
      </c>
      <c r="C136" s="111" t="str">
        <f>'Tag 12'!T$29</f>
        <v/>
      </c>
      <c r="D136" s="112" t="str">
        <f>'Tag 12'!U$29</f>
        <v/>
      </c>
      <c r="E136" s="111">
        <f>'Tag 12'!N$29+'Tag 12'!N$30+'Tag 12'!N$31+'Tag 12'!N$32</f>
        <v>0</v>
      </c>
      <c r="F136" s="113"/>
      <c r="G136" s="27" t="e">
        <f t="shared" si="134"/>
        <v>#VALUE!</v>
      </c>
      <c r="H136" s="27" t="e">
        <f t="shared" si="135"/>
        <v>#N/A</v>
      </c>
      <c r="J136" s="27" t="str">
        <f t="shared" si="136"/>
        <v/>
      </c>
      <c r="K136" s="27" t="e">
        <f t="shared" si="137"/>
        <v>#N/A</v>
      </c>
      <c r="L136" s="114" t="e">
        <f t="shared" si="138"/>
        <v>#N/A</v>
      </c>
      <c r="M136" s="27">
        <v>70</v>
      </c>
      <c r="N136" s="27" t="str">
        <f t="shared" si="139"/>
        <v/>
      </c>
      <c r="O136" s="27" t="str">
        <f t="shared" si="140"/>
        <v/>
      </c>
      <c r="P136" s="114" t="str">
        <f t="shared" si="141"/>
        <v/>
      </c>
      <c r="R136" s="27" t="e">
        <f t="shared" si="142"/>
        <v>#N/A</v>
      </c>
      <c r="S136" s="27">
        <v>4</v>
      </c>
      <c r="T136" s="27" t="e">
        <f t="shared" si="132"/>
        <v>#N/A</v>
      </c>
      <c r="U136" s="27" t="str">
        <f t="shared" si="143"/>
        <v/>
      </c>
      <c r="V136" s="27" t="str">
        <f t="shared" si="133"/>
        <v/>
      </c>
      <c r="W136" s="27" t="str">
        <f t="shared" si="133"/>
        <v/>
      </c>
      <c r="X136" s="27" t="str">
        <f t="shared" si="133"/>
        <v/>
      </c>
      <c r="Y136" s="27" t="str">
        <f t="shared" si="133"/>
        <v/>
      </c>
      <c r="Z136" s="27" t="str">
        <f t="shared" si="133"/>
        <v/>
      </c>
      <c r="AA136" s="27" t="str">
        <f t="shared" si="133"/>
        <v/>
      </c>
      <c r="AB136" s="27" t="str">
        <f t="shared" si="133"/>
        <v/>
      </c>
    </row>
    <row r="137" spans="1:28" x14ac:dyDescent="0.25">
      <c r="A137" s="110">
        <v>5</v>
      </c>
      <c r="B137" s="110" t="str">
        <f>'Tag 12'!A$39</f>
        <v/>
      </c>
      <c r="C137" s="111" t="str">
        <f>'Tag 12'!T$38</f>
        <v/>
      </c>
      <c r="D137" s="112" t="str">
        <f>'Tag 12'!U$38</f>
        <v/>
      </c>
      <c r="E137" s="111">
        <f>'Tag 12'!N$38+'Tag 12'!N$39+'Tag 12'!N$40+'Tag 12'!N$41</f>
        <v>0</v>
      </c>
      <c r="F137" s="113"/>
      <c r="G137" s="27" t="e">
        <f t="shared" si="134"/>
        <v>#VALUE!</v>
      </c>
      <c r="H137" s="27" t="e">
        <f t="shared" si="135"/>
        <v>#N/A</v>
      </c>
      <c r="J137" s="27" t="str">
        <f t="shared" si="136"/>
        <v/>
      </c>
      <c r="K137" s="27" t="e">
        <f t="shared" si="137"/>
        <v>#N/A</v>
      </c>
      <c r="L137" s="114" t="e">
        <f t="shared" si="138"/>
        <v>#N/A</v>
      </c>
      <c r="M137" s="27">
        <v>50</v>
      </c>
      <c r="N137" s="27" t="str">
        <f t="shared" si="139"/>
        <v/>
      </c>
      <c r="O137" s="27" t="str">
        <f t="shared" si="140"/>
        <v/>
      </c>
      <c r="P137" s="114" t="str">
        <f t="shared" si="141"/>
        <v/>
      </c>
      <c r="R137" s="27" t="e">
        <f t="shared" si="142"/>
        <v>#N/A</v>
      </c>
      <c r="S137" s="27">
        <v>5</v>
      </c>
      <c r="T137" s="27" t="e">
        <f t="shared" si="132"/>
        <v>#N/A</v>
      </c>
      <c r="U137" s="27" t="str">
        <f t="shared" si="143"/>
        <v/>
      </c>
      <c r="V137" s="27" t="str">
        <f t="shared" si="133"/>
        <v/>
      </c>
      <c r="W137" s="27" t="str">
        <f t="shared" si="133"/>
        <v/>
      </c>
      <c r="X137" s="27" t="str">
        <f t="shared" si="133"/>
        <v/>
      </c>
      <c r="Y137" s="27" t="str">
        <f t="shared" si="133"/>
        <v/>
      </c>
      <c r="Z137" s="27" t="str">
        <f t="shared" si="133"/>
        <v/>
      </c>
      <c r="AA137" s="27" t="str">
        <f t="shared" si="133"/>
        <v/>
      </c>
      <c r="AB137" s="27" t="str">
        <f t="shared" si="133"/>
        <v/>
      </c>
    </row>
    <row r="138" spans="1:28" x14ac:dyDescent="0.25">
      <c r="A138" s="110">
        <v>6</v>
      </c>
      <c r="B138" s="110" t="str">
        <f>'Tag 12'!A$48</f>
        <v/>
      </c>
      <c r="C138" s="111" t="str">
        <f>'Tag 12'!T$47</f>
        <v/>
      </c>
      <c r="D138" s="112" t="str">
        <f>'Tag 12'!U$47</f>
        <v/>
      </c>
      <c r="E138" s="111">
        <f>'Tag 12'!N$47+'Tag 12'!N$48+'Tag 12'!N$49+'Tag 12'!N$50</f>
        <v>0</v>
      </c>
      <c r="F138" s="113"/>
      <c r="G138" s="27" t="e">
        <f t="shared" si="134"/>
        <v>#VALUE!</v>
      </c>
      <c r="H138" s="27" t="e">
        <f t="shared" si="135"/>
        <v>#N/A</v>
      </c>
      <c r="J138" s="27" t="str">
        <f t="shared" si="136"/>
        <v/>
      </c>
      <c r="K138" s="27" t="e">
        <f t="shared" si="137"/>
        <v>#N/A</v>
      </c>
      <c r="L138" s="114" t="e">
        <f t="shared" si="138"/>
        <v>#N/A</v>
      </c>
      <c r="M138" s="27">
        <v>30</v>
      </c>
      <c r="N138" s="27" t="str">
        <f t="shared" si="139"/>
        <v/>
      </c>
      <c r="O138" s="27" t="str">
        <f t="shared" si="140"/>
        <v/>
      </c>
      <c r="P138" s="114" t="str">
        <f t="shared" si="141"/>
        <v/>
      </c>
      <c r="R138" s="27" t="e">
        <f t="shared" si="142"/>
        <v>#N/A</v>
      </c>
      <c r="S138" s="27">
        <v>6</v>
      </c>
      <c r="T138" s="27" t="e">
        <f t="shared" si="132"/>
        <v>#N/A</v>
      </c>
      <c r="U138" s="27" t="str">
        <f t="shared" si="143"/>
        <v/>
      </c>
      <c r="V138" s="27" t="str">
        <f t="shared" si="133"/>
        <v/>
      </c>
      <c r="W138" s="27" t="str">
        <f t="shared" si="133"/>
        <v/>
      </c>
      <c r="X138" s="27" t="str">
        <f t="shared" si="133"/>
        <v/>
      </c>
      <c r="Y138" s="27" t="str">
        <f t="shared" si="133"/>
        <v/>
      </c>
      <c r="Z138" s="27" t="str">
        <f t="shared" si="133"/>
        <v/>
      </c>
      <c r="AA138" s="27" t="str">
        <f t="shared" si="133"/>
        <v/>
      </c>
      <c r="AB138" s="27" t="str">
        <f t="shared" si="133"/>
        <v/>
      </c>
    </row>
    <row r="139" spans="1:28" x14ac:dyDescent="0.25">
      <c r="A139" s="110">
        <v>7</v>
      </c>
      <c r="B139" s="110" t="str">
        <f>'Tag 12'!A$57</f>
        <v/>
      </c>
      <c r="C139" s="111" t="str">
        <f>'Tag 12'!T$56</f>
        <v/>
      </c>
      <c r="D139" s="112" t="str">
        <f>'Tag 12'!U$56</f>
        <v/>
      </c>
      <c r="E139" s="111">
        <f>'Tag 12'!N$56+'Tag 12'!N$57+'Tag 12'!N$58+'Tag 12'!N$59</f>
        <v>0</v>
      </c>
      <c r="F139" s="113"/>
      <c r="G139" s="27" t="e">
        <f t="shared" si="134"/>
        <v>#VALUE!</v>
      </c>
      <c r="H139" s="27" t="e">
        <f t="shared" si="135"/>
        <v>#N/A</v>
      </c>
      <c r="J139" s="27" t="str">
        <f t="shared" si="136"/>
        <v/>
      </c>
      <c r="K139" s="27" t="e">
        <f t="shared" si="137"/>
        <v>#N/A</v>
      </c>
      <c r="L139" s="114" t="e">
        <f t="shared" si="138"/>
        <v>#N/A</v>
      </c>
      <c r="M139" s="27">
        <v>20</v>
      </c>
      <c r="N139" s="27" t="str">
        <f t="shared" si="139"/>
        <v/>
      </c>
      <c r="O139" s="27" t="str">
        <f t="shared" si="140"/>
        <v/>
      </c>
      <c r="P139" s="114" t="str">
        <f t="shared" si="141"/>
        <v/>
      </c>
      <c r="R139" s="27">
        <f t="shared" si="142"/>
        <v>1</v>
      </c>
      <c r="S139" s="27">
        <v>7</v>
      </c>
      <c r="T139" s="27" t="e">
        <f t="shared" si="132"/>
        <v>#N/A</v>
      </c>
      <c r="U139" s="27" t="str">
        <f t="shared" si="143"/>
        <v/>
      </c>
      <c r="V139" s="27" t="str">
        <f t="shared" si="133"/>
        <v/>
      </c>
      <c r="W139" s="27" t="str">
        <f t="shared" si="133"/>
        <v/>
      </c>
      <c r="X139" s="27" t="str">
        <f t="shared" si="133"/>
        <v/>
      </c>
      <c r="Y139" s="27" t="str">
        <f t="shared" si="133"/>
        <v/>
      </c>
      <c r="Z139" s="27" t="str">
        <f t="shared" si="133"/>
        <v/>
      </c>
      <c r="AA139" s="27" t="str">
        <f t="shared" si="133"/>
        <v/>
      </c>
      <c r="AB139" s="27" t="str">
        <f t="shared" si="133"/>
        <v/>
      </c>
    </row>
    <row r="140" spans="1:28" x14ac:dyDescent="0.25">
      <c r="A140" s="110">
        <v>8</v>
      </c>
      <c r="B140" s="110" t="str">
        <f>'Tag 12'!A$66</f>
        <v/>
      </c>
      <c r="C140" s="111" t="str">
        <f>'Tag 12'!T$65</f>
        <v/>
      </c>
      <c r="D140" s="112" t="str">
        <f>'Tag 12'!U$65</f>
        <v/>
      </c>
      <c r="E140" s="111">
        <f>'Tag 12'!N$65+'Tag 12'!N$66+'Tag 12'!N$67+'Tag 12'!N$68</f>
        <v>0</v>
      </c>
      <c r="F140" s="113"/>
      <c r="G140" s="27" t="e">
        <f t="shared" si="134"/>
        <v>#VALUE!</v>
      </c>
      <c r="H140" s="27" t="e">
        <f t="shared" si="135"/>
        <v>#N/A</v>
      </c>
      <c r="J140" s="27" t="str">
        <f t="shared" si="136"/>
        <v/>
      </c>
      <c r="K140" s="27" t="e">
        <f t="shared" si="137"/>
        <v>#N/A</v>
      </c>
      <c r="L140" s="114" t="e">
        <f t="shared" si="138"/>
        <v>#N/A</v>
      </c>
      <c r="M140" s="27">
        <v>10</v>
      </c>
      <c r="N140" s="27" t="str">
        <f t="shared" si="139"/>
        <v/>
      </c>
      <c r="O140" s="27" t="str">
        <f t="shared" si="140"/>
        <v/>
      </c>
      <c r="P140" s="114" t="str">
        <f t="shared" si="141"/>
        <v/>
      </c>
      <c r="R140" s="27">
        <f t="shared" si="142"/>
        <v>1</v>
      </c>
      <c r="S140" s="27">
        <v>8</v>
      </c>
      <c r="T140" s="27" t="e">
        <f t="shared" si="132"/>
        <v>#N/A</v>
      </c>
      <c r="U140" s="27" t="str">
        <f t="shared" si="143"/>
        <v/>
      </c>
      <c r="V140" s="27" t="str">
        <f t="shared" si="133"/>
        <v/>
      </c>
      <c r="W140" s="27" t="str">
        <f t="shared" si="133"/>
        <v/>
      </c>
      <c r="X140" s="27" t="str">
        <f t="shared" si="133"/>
        <v/>
      </c>
      <c r="Y140" s="27" t="str">
        <f t="shared" si="133"/>
        <v/>
      </c>
      <c r="Z140" s="27" t="str">
        <f t="shared" si="133"/>
        <v/>
      </c>
      <c r="AA140" s="27" t="str">
        <f t="shared" si="133"/>
        <v/>
      </c>
      <c r="AB140" s="27" t="str">
        <f t="shared" si="133"/>
        <v/>
      </c>
    </row>
    <row r="141" spans="1:28" x14ac:dyDescent="0.25">
      <c r="A141" s="113"/>
      <c r="B141" s="113"/>
      <c r="C141" s="117"/>
      <c r="D141" s="118"/>
      <c r="E141" s="117"/>
      <c r="F141" s="113"/>
    </row>
    <row r="142" spans="1:28" ht="21" x14ac:dyDescent="0.25">
      <c r="A142" s="116" t="s">
        <v>139</v>
      </c>
    </row>
    <row r="143" spans="1:28" x14ac:dyDescent="0.25">
      <c r="B143" s="27" t="s">
        <v>99</v>
      </c>
      <c r="C143" s="27" t="s">
        <v>73</v>
      </c>
      <c r="D143" s="27" t="s">
        <v>74</v>
      </c>
      <c r="E143" s="27" t="s">
        <v>100</v>
      </c>
      <c r="G143" s="27" t="s">
        <v>97</v>
      </c>
      <c r="H143" s="27" t="s">
        <v>98</v>
      </c>
      <c r="J143" s="27" t="s">
        <v>99</v>
      </c>
      <c r="K143" s="27" t="s">
        <v>73</v>
      </c>
      <c r="L143" s="114" t="s">
        <v>74</v>
      </c>
      <c r="M143" s="27" t="s">
        <v>75</v>
      </c>
      <c r="N143" s="27" t="s">
        <v>100</v>
      </c>
      <c r="O143" s="27" t="s">
        <v>73</v>
      </c>
      <c r="P143" s="114" t="s">
        <v>74</v>
      </c>
      <c r="R143" s="27" t="s">
        <v>98</v>
      </c>
      <c r="S143" s="27" t="s">
        <v>97</v>
      </c>
      <c r="T143" s="27" t="s">
        <v>98</v>
      </c>
      <c r="U143" s="156" t="s">
        <v>145</v>
      </c>
      <c r="V143" s="156"/>
      <c r="W143" s="156" t="s">
        <v>146</v>
      </c>
      <c r="X143" s="156"/>
      <c r="Y143" s="156" t="s">
        <v>147</v>
      </c>
      <c r="Z143" s="156"/>
      <c r="AA143" s="156" t="s">
        <v>148</v>
      </c>
      <c r="AB143" s="156"/>
    </row>
    <row r="144" spans="1:28" x14ac:dyDescent="0.25">
      <c r="A144" s="110">
        <v>1</v>
      </c>
      <c r="B144" s="110" t="str">
        <f>'Tag 13'!A$3</f>
        <v/>
      </c>
      <c r="C144" s="111" t="str">
        <f>'Tag 13'!T$2</f>
        <v/>
      </c>
      <c r="D144" s="112" t="str">
        <f>'Tag 13'!U$2</f>
        <v/>
      </c>
      <c r="E144" s="111">
        <f>'Tag 13'!N$2+'Tag 13'!N$3+'Tag 13'!N$4+'Tag 13'!N$5</f>
        <v>0</v>
      </c>
      <c r="F144" s="113"/>
      <c r="G144" s="27" t="e">
        <f>RANK(C144,C$144:C$151)</f>
        <v>#VALUE!</v>
      </c>
      <c r="H144" s="27" t="e">
        <f>MATCH(A144,G$144:G$151,0)</f>
        <v>#N/A</v>
      </c>
      <c r="J144" s="27" t="str">
        <f>IF(B144="","",INDEX(B$144:B$151,H144))</f>
        <v/>
      </c>
      <c r="K144" s="27" t="e">
        <f>INDEX(C$144:C$151,H144)</f>
        <v>#N/A</v>
      </c>
      <c r="L144" s="114" t="e">
        <f>INDEX(D$144:D$151,H144)</f>
        <v>#N/A</v>
      </c>
      <c r="M144" s="27">
        <v>150</v>
      </c>
      <c r="N144" s="27" t="str">
        <f>IF(B144="","",INDEX(E$144:E$151,H144))</f>
        <v/>
      </c>
      <c r="O144" s="27" t="str">
        <f>IF(B144="","",K144+M144)</f>
        <v/>
      </c>
      <c r="P144" s="114" t="str">
        <f>IF(B144="","",O144/N144)</f>
        <v/>
      </c>
      <c r="R144" s="27" t="e">
        <f>MATCH($C167,J$144:J$151,0)</f>
        <v>#N/A</v>
      </c>
      <c r="S144" s="27">
        <v>1</v>
      </c>
      <c r="T144" s="27" t="e">
        <f t="shared" ref="T144:T151" si="144">MATCH(J144,J$2:J$9,0)</f>
        <v>#N/A</v>
      </c>
      <c r="U144" s="27" t="str">
        <f>IF($B144="","",INDEX(K$2:K$9,$T144))</f>
        <v/>
      </c>
      <c r="V144" s="27" t="str">
        <f t="shared" ref="V144:AB151" si="145">IF($B144="","",INDEX(L$2:L$9,$T144))</f>
        <v/>
      </c>
      <c r="W144" s="27" t="str">
        <f t="shared" si="145"/>
        <v/>
      </c>
      <c r="X144" s="27" t="str">
        <f t="shared" si="145"/>
        <v/>
      </c>
      <c r="Y144" s="27" t="str">
        <f t="shared" si="145"/>
        <v/>
      </c>
      <c r="Z144" s="27" t="str">
        <f t="shared" si="145"/>
        <v/>
      </c>
      <c r="AA144" s="27" t="str">
        <f t="shared" si="145"/>
        <v/>
      </c>
      <c r="AB144" s="27" t="str">
        <f t="shared" si="145"/>
        <v/>
      </c>
    </row>
    <row r="145" spans="1:28" x14ac:dyDescent="0.25">
      <c r="A145" s="110">
        <v>2</v>
      </c>
      <c r="B145" s="110" t="str">
        <f>'Tag 13'!A$12</f>
        <v/>
      </c>
      <c r="C145" s="111" t="str">
        <f>'Tag 13'!T$11</f>
        <v/>
      </c>
      <c r="D145" s="112" t="str">
        <f>'Tag 13'!U$11</f>
        <v/>
      </c>
      <c r="E145" s="111">
        <f>'Tag 13'!N$11+'Tag 13'!N$12+'Tag 13'!N$13+'Tag 13'!N$14</f>
        <v>0</v>
      </c>
      <c r="F145" s="113"/>
      <c r="G145" s="27" t="e">
        <f t="shared" ref="G145:G151" si="146">RANK(C145,C$144:C$151)</f>
        <v>#VALUE!</v>
      </c>
      <c r="H145" s="27" t="e">
        <f t="shared" ref="H145:H151" si="147">MATCH(A145,G$144:G$151,0)</f>
        <v>#N/A</v>
      </c>
      <c r="J145" s="27" t="str">
        <f t="shared" ref="J145:J151" si="148">IF(B145="","",INDEX(B$144:B$151,H145))</f>
        <v/>
      </c>
      <c r="K145" s="27" t="e">
        <f t="shared" ref="K145:K151" si="149">INDEX(C$144:C$151,H145)</f>
        <v>#N/A</v>
      </c>
      <c r="L145" s="114" t="e">
        <f t="shared" ref="L145:L151" si="150">INDEX(D$144:D$151,H145)</f>
        <v>#N/A</v>
      </c>
      <c r="M145" s="27">
        <v>120</v>
      </c>
      <c r="N145" s="27" t="str">
        <f t="shared" ref="N145:N151" si="151">IF(B145="","",INDEX(E$144:E$151,H145))</f>
        <v/>
      </c>
      <c r="O145" s="27" t="str">
        <f t="shared" ref="O145:O151" si="152">IF(B145="","",K145+M145)</f>
        <v/>
      </c>
      <c r="P145" s="114" t="str">
        <f t="shared" ref="P145:P151" si="153">IF(B145="","",O145/N145)</f>
        <v/>
      </c>
      <c r="R145" s="27">
        <f t="shared" ref="R145:R150" si="154">MATCH($C168,J$144:J$151,0)</f>
        <v>1</v>
      </c>
      <c r="S145" s="27">
        <v>2</v>
      </c>
      <c r="T145" s="27" t="e">
        <f t="shared" si="144"/>
        <v>#N/A</v>
      </c>
      <c r="U145" s="27" t="str">
        <f t="shared" ref="U145:U151" si="155">IF($B145="","",INDEX(K$2:K$9,$T145))</f>
        <v/>
      </c>
      <c r="V145" s="27" t="str">
        <f t="shared" si="145"/>
        <v/>
      </c>
      <c r="W145" s="27" t="str">
        <f t="shared" si="145"/>
        <v/>
      </c>
      <c r="X145" s="27" t="str">
        <f t="shared" si="145"/>
        <v/>
      </c>
      <c r="Y145" s="27" t="str">
        <f t="shared" si="145"/>
        <v/>
      </c>
      <c r="Z145" s="27" t="str">
        <f t="shared" si="145"/>
        <v/>
      </c>
      <c r="AA145" s="27" t="str">
        <f t="shared" si="145"/>
        <v/>
      </c>
      <c r="AB145" s="27" t="str">
        <f t="shared" si="145"/>
        <v/>
      </c>
    </row>
    <row r="146" spans="1:28" x14ac:dyDescent="0.25">
      <c r="A146" s="110">
        <v>3</v>
      </c>
      <c r="B146" s="110" t="str">
        <f>'Tag 13'!A$21</f>
        <v/>
      </c>
      <c r="C146" s="111" t="str">
        <f>'Tag 13'!T$20</f>
        <v/>
      </c>
      <c r="D146" s="112" t="str">
        <f>'Tag 13'!U$20</f>
        <v/>
      </c>
      <c r="E146" s="111">
        <f>'Tag 13'!N$20+'Tag 13'!N$21+'Tag 13'!N$22+'Tag 13'!N$23</f>
        <v>0</v>
      </c>
      <c r="F146" s="113"/>
      <c r="G146" s="27" t="e">
        <f t="shared" si="146"/>
        <v>#VALUE!</v>
      </c>
      <c r="H146" s="27" t="e">
        <f t="shared" si="147"/>
        <v>#N/A</v>
      </c>
      <c r="J146" s="27" t="str">
        <f t="shared" si="148"/>
        <v/>
      </c>
      <c r="K146" s="27" t="e">
        <f t="shared" si="149"/>
        <v>#N/A</v>
      </c>
      <c r="L146" s="114" t="e">
        <f t="shared" si="150"/>
        <v>#N/A</v>
      </c>
      <c r="M146" s="27">
        <v>90</v>
      </c>
      <c r="N146" s="27" t="str">
        <f t="shared" si="151"/>
        <v/>
      </c>
      <c r="O146" s="27" t="str">
        <f t="shared" si="152"/>
        <v/>
      </c>
      <c r="P146" s="114" t="str">
        <f t="shared" si="153"/>
        <v/>
      </c>
      <c r="R146" s="27" t="e">
        <f t="shared" si="154"/>
        <v>#N/A</v>
      </c>
      <c r="S146" s="27">
        <v>3</v>
      </c>
      <c r="T146" s="27" t="e">
        <f t="shared" si="144"/>
        <v>#N/A</v>
      </c>
      <c r="U146" s="27" t="str">
        <f t="shared" si="155"/>
        <v/>
      </c>
      <c r="V146" s="27" t="str">
        <f t="shared" si="145"/>
        <v/>
      </c>
      <c r="W146" s="27" t="str">
        <f t="shared" si="145"/>
        <v/>
      </c>
      <c r="X146" s="27" t="str">
        <f t="shared" si="145"/>
        <v/>
      </c>
      <c r="Y146" s="27" t="str">
        <f t="shared" si="145"/>
        <v/>
      </c>
      <c r="Z146" s="27" t="str">
        <f t="shared" si="145"/>
        <v/>
      </c>
      <c r="AA146" s="27" t="str">
        <f t="shared" si="145"/>
        <v/>
      </c>
      <c r="AB146" s="27" t="str">
        <f t="shared" si="145"/>
        <v/>
      </c>
    </row>
    <row r="147" spans="1:28" x14ac:dyDescent="0.25">
      <c r="A147" s="110">
        <v>4</v>
      </c>
      <c r="B147" s="110" t="str">
        <f>'Tag 13'!A$30</f>
        <v/>
      </c>
      <c r="C147" s="111" t="str">
        <f>'Tag 13'!T$29</f>
        <v/>
      </c>
      <c r="D147" s="112" t="str">
        <f>'Tag 13'!U$29</f>
        <v/>
      </c>
      <c r="E147" s="111">
        <f>'Tag 13'!N$29+'Tag 13'!N$30+'Tag 13'!N$31+'Tag 13'!N$32</f>
        <v>0</v>
      </c>
      <c r="F147" s="113"/>
      <c r="G147" s="27" t="e">
        <f t="shared" si="146"/>
        <v>#VALUE!</v>
      </c>
      <c r="H147" s="27" t="e">
        <f t="shared" si="147"/>
        <v>#N/A</v>
      </c>
      <c r="J147" s="27" t="str">
        <f t="shared" si="148"/>
        <v/>
      </c>
      <c r="K147" s="27" t="e">
        <f t="shared" si="149"/>
        <v>#N/A</v>
      </c>
      <c r="L147" s="114" t="e">
        <f t="shared" si="150"/>
        <v>#N/A</v>
      </c>
      <c r="M147" s="27">
        <v>70</v>
      </c>
      <c r="N147" s="27" t="str">
        <f t="shared" si="151"/>
        <v/>
      </c>
      <c r="O147" s="27" t="str">
        <f t="shared" si="152"/>
        <v/>
      </c>
      <c r="P147" s="114" t="str">
        <f t="shared" si="153"/>
        <v/>
      </c>
      <c r="R147" s="27" t="e">
        <f t="shared" si="154"/>
        <v>#N/A</v>
      </c>
      <c r="S147" s="27">
        <v>4</v>
      </c>
      <c r="T147" s="27" t="e">
        <f t="shared" si="144"/>
        <v>#N/A</v>
      </c>
      <c r="U147" s="27" t="str">
        <f t="shared" si="155"/>
        <v/>
      </c>
      <c r="V147" s="27" t="str">
        <f t="shared" si="145"/>
        <v/>
      </c>
      <c r="W147" s="27" t="str">
        <f t="shared" si="145"/>
        <v/>
      </c>
      <c r="X147" s="27" t="str">
        <f t="shared" si="145"/>
        <v/>
      </c>
      <c r="Y147" s="27" t="str">
        <f t="shared" si="145"/>
        <v/>
      </c>
      <c r="Z147" s="27" t="str">
        <f t="shared" si="145"/>
        <v/>
      </c>
      <c r="AA147" s="27" t="str">
        <f t="shared" si="145"/>
        <v/>
      </c>
      <c r="AB147" s="27" t="str">
        <f t="shared" si="145"/>
        <v/>
      </c>
    </row>
    <row r="148" spans="1:28" x14ac:dyDescent="0.25">
      <c r="A148" s="110">
        <v>5</v>
      </c>
      <c r="B148" s="110" t="str">
        <f>'Tag 13'!A$39</f>
        <v/>
      </c>
      <c r="C148" s="111" t="str">
        <f>'Tag 13'!T$38</f>
        <v/>
      </c>
      <c r="D148" s="112" t="str">
        <f>'Tag 13'!U$38</f>
        <v/>
      </c>
      <c r="E148" s="111">
        <f>'Tag 13'!N$38+'Tag 13'!N$39+'Tag 13'!N$40+'Tag 13'!N$41</f>
        <v>0</v>
      </c>
      <c r="F148" s="113"/>
      <c r="G148" s="27" t="e">
        <f t="shared" si="146"/>
        <v>#VALUE!</v>
      </c>
      <c r="H148" s="27" t="e">
        <f t="shared" si="147"/>
        <v>#N/A</v>
      </c>
      <c r="J148" s="27" t="str">
        <f t="shared" si="148"/>
        <v/>
      </c>
      <c r="K148" s="27" t="e">
        <f t="shared" si="149"/>
        <v>#N/A</v>
      </c>
      <c r="L148" s="114" t="e">
        <f t="shared" si="150"/>
        <v>#N/A</v>
      </c>
      <c r="M148" s="27">
        <v>50</v>
      </c>
      <c r="N148" s="27" t="str">
        <f t="shared" si="151"/>
        <v/>
      </c>
      <c r="O148" s="27" t="str">
        <f t="shared" si="152"/>
        <v/>
      </c>
      <c r="P148" s="114" t="str">
        <f t="shared" si="153"/>
        <v/>
      </c>
      <c r="R148" s="27" t="e">
        <f t="shared" si="154"/>
        <v>#N/A</v>
      </c>
      <c r="S148" s="27">
        <v>5</v>
      </c>
      <c r="T148" s="27" t="e">
        <f t="shared" si="144"/>
        <v>#N/A</v>
      </c>
      <c r="U148" s="27" t="str">
        <f t="shared" si="155"/>
        <v/>
      </c>
      <c r="V148" s="27" t="str">
        <f t="shared" si="145"/>
        <v/>
      </c>
      <c r="W148" s="27" t="str">
        <f t="shared" si="145"/>
        <v/>
      </c>
      <c r="X148" s="27" t="str">
        <f t="shared" si="145"/>
        <v/>
      </c>
      <c r="Y148" s="27" t="str">
        <f t="shared" si="145"/>
        <v/>
      </c>
      <c r="Z148" s="27" t="str">
        <f t="shared" si="145"/>
        <v/>
      </c>
      <c r="AA148" s="27" t="str">
        <f t="shared" si="145"/>
        <v/>
      </c>
      <c r="AB148" s="27" t="str">
        <f t="shared" si="145"/>
        <v/>
      </c>
    </row>
    <row r="149" spans="1:28" x14ac:dyDescent="0.25">
      <c r="A149" s="110">
        <v>6</v>
      </c>
      <c r="B149" s="110" t="str">
        <f>'Tag 13'!A$48</f>
        <v/>
      </c>
      <c r="C149" s="111" t="str">
        <f>'Tag 13'!T$47</f>
        <v/>
      </c>
      <c r="D149" s="112" t="str">
        <f>'Tag 13'!U$47</f>
        <v/>
      </c>
      <c r="E149" s="111">
        <f>'Tag 13'!N$47+'Tag 13'!N$48+'Tag 13'!N$49+'Tag 13'!N$50</f>
        <v>0</v>
      </c>
      <c r="F149" s="113"/>
      <c r="G149" s="27" t="e">
        <f t="shared" si="146"/>
        <v>#VALUE!</v>
      </c>
      <c r="H149" s="27" t="e">
        <f t="shared" si="147"/>
        <v>#N/A</v>
      </c>
      <c r="J149" s="27" t="str">
        <f t="shared" si="148"/>
        <v/>
      </c>
      <c r="K149" s="27" t="e">
        <f t="shared" si="149"/>
        <v>#N/A</v>
      </c>
      <c r="L149" s="114" t="e">
        <f t="shared" si="150"/>
        <v>#N/A</v>
      </c>
      <c r="M149" s="27">
        <v>30</v>
      </c>
      <c r="N149" s="27" t="str">
        <f t="shared" si="151"/>
        <v/>
      </c>
      <c r="O149" s="27" t="str">
        <f t="shared" si="152"/>
        <v/>
      </c>
      <c r="P149" s="114" t="str">
        <f t="shared" si="153"/>
        <v/>
      </c>
      <c r="R149" s="27" t="e">
        <f t="shared" si="154"/>
        <v>#N/A</v>
      </c>
      <c r="S149" s="27">
        <v>6</v>
      </c>
      <c r="T149" s="27" t="e">
        <f t="shared" si="144"/>
        <v>#N/A</v>
      </c>
      <c r="U149" s="27" t="str">
        <f t="shared" si="155"/>
        <v/>
      </c>
      <c r="V149" s="27" t="str">
        <f t="shared" si="145"/>
        <v/>
      </c>
      <c r="W149" s="27" t="str">
        <f t="shared" si="145"/>
        <v/>
      </c>
      <c r="X149" s="27" t="str">
        <f t="shared" si="145"/>
        <v/>
      </c>
      <c r="Y149" s="27" t="str">
        <f t="shared" si="145"/>
        <v/>
      </c>
      <c r="Z149" s="27" t="str">
        <f t="shared" si="145"/>
        <v/>
      </c>
      <c r="AA149" s="27" t="str">
        <f t="shared" si="145"/>
        <v/>
      </c>
      <c r="AB149" s="27" t="str">
        <f t="shared" si="145"/>
        <v/>
      </c>
    </row>
    <row r="150" spans="1:28" x14ac:dyDescent="0.25">
      <c r="A150" s="110">
        <v>7</v>
      </c>
      <c r="B150" s="110" t="str">
        <f>'Tag 13'!A$57</f>
        <v/>
      </c>
      <c r="C150" s="111" t="str">
        <f>'Tag 13'!T$56</f>
        <v/>
      </c>
      <c r="D150" s="112" t="str">
        <f>'Tag 13'!U$56</f>
        <v/>
      </c>
      <c r="E150" s="111">
        <f>'Tag 13'!N$56+'Tag 13'!N$57+'Tag 13'!N$58+'Tag 13'!N$59</f>
        <v>0</v>
      </c>
      <c r="F150" s="113"/>
      <c r="G150" s="27" t="e">
        <f t="shared" si="146"/>
        <v>#VALUE!</v>
      </c>
      <c r="H150" s="27" t="e">
        <f t="shared" si="147"/>
        <v>#N/A</v>
      </c>
      <c r="J150" s="27" t="str">
        <f t="shared" si="148"/>
        <v/>
      </c>
      <c r="K150" s="27" t="e">
        <f t="shared" si="149"/>
        <v>#N/A</v>
      </c>
      <c r="L150" s="114" t="e">
        <f t="shared" si="150"/>
        <v>#N/A</v>
      </c>
      <c r="M150" s="27">
        <v>20</v>
      </c>
      <c r="N150" s="27" t="str">
        <f t="shared" si="151"/>
        <v/>
      </c>
      <c r="O150" s="27" t="str">
        <f t="shared" si="152"/>
        <v/>
      </c>
      <c r="P150" s="114" t="str">
        <f t="shared" si="153"/>
        <v/>
      </c>
      <c r="R150" s="27">
        <f t="shared" si="154"/>
        <v>1</v>
      </c>
      <c r="S150" s="27">
        <v>7</v>
      </c>
      <c r="T150" s="27" t="e">
        <f t="shared" si="144"/>
        <v>#N/A</v>
      </c>
      <c r="U150" s="27" t="str">
        <f t="shared" si="155"/>
        <v/>
      </c>
      <c r="V150" s="27" t="str">
        <f t="shared" si="145"/>
        <v/>
      </c>
      <c r="W150" s="27" t="str">
        <f t="shared" si="145"/>
        <v/>
      </c>
      <c r="X150" s="27" t="str">
        <f t="shared" si="145"/>
        <v/>
      </c>
      <c r="Y150" s="27" t="str">
        <f t="shared" si="145"/>
        <v/>
      </c>
      <c r="Z150" s="27" t="str">
        <f t="shared" si="145"/>
        <v/>
      </c>
      <c r="AA150" s="27" t="str">
        <f t="shared" si="145"/>
        <v/>
      </c>
      <c r="AB150" s="27" t="str">
        <f t="shared" si="145"/>
        <v/>
      </c>
    </row>
    <row r="151" spans="1:28" x14ac:dyDescent="0.25">
      <c r="A151" s="110">
        <v>8</v>
      </c>
      <c r="B151" s="110" t="str">
        <f>'Tag 13'!A$66</f>
        <v/>
      </c>
      <c r="C151" s="111" t="str">
        <f>'Tag 13'!T$65</f>
        <v/>
      </c>
      <c r="D151" s="112" t="str">
        <f>'Tag 13'!U$65</f>
        <v/>
      </c>
      <c r="E151" s="111">
        <f>'Tag 13'!N$65+'Tag 13'!N$66+'Tag 13'!N$67+'Tag 13'!N$68</f>
        <v>0</v>
      </c>
      <c r="F151" s="113"/>
      <c r="G151" s="27" t="e">
        <f t="shared" si="146"/>
        <v>#VALUE!</v>
      </c>
      <c r="H151" s="27" t="e">
        <f t="shared" si="147"/>
        <v>#N/A</v>
      </c>
      <c r="J151" s="27" t="str">
        <f t="shared" si="148"/>
        <v/>
      </c>
      <c r="K151" s="27" t="e">
        <f t="shared" si="149"/>
        <v>#N/A</v>
      </c>
      <c r="L151" s="114" t="e">
        <f t="shared" si="150"/>
        <v>#N/A</v>
      </c>
      <c r="M151" s="27">
        <v>10</v>
      </c>
      <c r="N151" s="27" t="str">
        <f t="shared" si="151"/>
        <v/>
      </c>
      <c r="O151" s="27" t="str">
        <f t="shared" si="152"/>
        <v/>
      </c>
      <c r="P151" s="114" t="str">
        <f t="shared" si="153"/>
        <v/>
      </c>
      <c r="R151" s="27">
        <f>MATCH($C174,J$144:J$151,0)</f>
        <v>1</v>
      </c>
      <c r="S151" s="27">
        <v>8</v>
      </c>
      <c r="T151" s="27" t="e">
        <f t="shared" si="144"/>
        <v>#N/A</v>
      </c>
      <c r="U151" s="27" t="str">
        <f t="shared" si="155"/>
        <v/>
      </c>
      <c r="V151" s="27" t="str">
        <f t="shared" si="145"/>
        <v/>
      </c>
      <c r="W151" s="27" t="str">
        <f t="shared" si="145"/>
        <v/>
      </c>
      <c r="X151" s="27" t="str">
        <f t="shared" si="145"/>
        <v/>
      </c>
      <c r="Y151" s="27" t="str">
        <f t="shared" si="145"/>
        <v/>
      </c>
      <c r="Z151" s="27" t="str">
        <f t="shared" si="145"/>
        <v/>
      </c>
      <c r="AA151" s="27" t="str">
        <f t="shared" si="145"/>
        <v/>
      </c>
      <c r="AB151" s="27" t="str">
        <f t="shared" si="145"/>
        <v/>
      </c>
    </row>
    <row r="152" spans="1:28" x14ac:dyDescent="0.25">
      <c r="A152" s="113"/>
      <c r="B152" s="113"/>
      <c r="C152" s="117"/>
      <c r="D152" s="118"/>
      <c r="E152" s="117"/>
      <c r="F152" s="113"/>
    </row>
    <row r="153" spans="1:28" ht="21" x14ac:dyDescent="0.25">
      <c r="A153" s="116" t="s">
        <v>140</v>
      </c>
    </row>
    <row r="154" spans="1:28" x14ac:dyDescent="0.25">
      <c r="B154" s="27" t="s">
        <v>99</v>
      </c>
      <c r="C154" s="27" t="s">
        <v>73</v>
      </c>
      <c r="D154" s="27" t="s">
        <v>74</v>
      </c>
      <c r="E154" s="27" t="s">
        <v>100</v>
      </c>
      <c r="G154" s="27" t="s">
        <v>97</v>
      </c>
      <c r="H154" s="27" t="s">
        <v>98</v>
      </c>
      <c r="J154" s="27" t="s">
        <v>99</v>
      </c>
      <c r="K154" s="27" t="s">
        <v>73</v>
      </c>
      <c r="L154" s="114" t="s">
        <v>74</v>
      </c>
      <c r="M154" s="27" t="s">
        <v>75</v>
      </c>
      <c r="N154" s="27" t="s">
        <v>100</v>
      </c>
      <c r="O154" s="27" t="s">
        <v>73</v>
      </c>
      <c r="P154" s="114" t="s">
        <v>74</v>
      </c>
      <c r="R154" s="27" t="s">
        <v>98</v>
      </c>
      <c r="S154" s="27" t="s">
        <v>97</v>
      </c>
      <c r="T154" s="27" t="s">
        <v>98</v>
      </c>
      <c r="U154" s="156" t="s">
        <v>145</v>
      </c>
      <c r="V154" s="156"/>
      <c r="W154" s="156" t="s">
        <v>146</v>
      </c>
      <c r="X154" s="156"/>
      <c r="Y154" s="156" t="s">
        <v>147</v>
      </c>
      <c r="Z154" s="156"/>
      <c r="AA154" s="156" t="s">
        <v>148</v>
      </c>
      <c r="AB154" s="156"/>
    </row>
    <row r="155" spans="1:28" x14ac:dyDescent="0.25">
      <c r="A155" s="110">
        <v>1</v>
      </c>
      <c r="B155" s="110" t="str">
        <f>'Tag 14'!A$3</f>
        <v/>
      </c>
      <c r="C155" s="111" t="str">
        <f>'Tag 14'!T$2</f>
        <v/>
      </c>
      <c r="D155" s="112" t="str">
        <f>'Tag 14'!U$2</f>
        <v/>
      </c>
      <c r="E155" s="111">
        <f>'Tag 14'!N$2+'Tag 14'!N$3+'Tag 14'!N$4+'Tag 14'!N$5</f>
        <v>0</v>
      </c>
      <c r="F155" s="113"/>
      <c r="G155" s="27" t="e">
        <f>RANK(C155,C$155:C$162)</f>
        <v>#VALUE!</v>
      </c>
      <c r="H155" s="27" t="e">
        <f>MATCH(A155,G$155:G$162,0)</f>
        <v>#N/A</v>
      </c>
      <c r="J155" s="27" t="str">
        <f>IF(B155="","",INDEX(B$155:B$162,H155))</f>
        <v/>
      </c>
      <c r="K155" s="27" t="e">
        <f>INDEX(C$155:C$162,H155)</f>
        <v>#N/A</v>
      </c>
      <c r="L155" s="114" t="e">
        <f>INDEX(D$155:D$162,H155)</f>
        <v>#N/A</v>
      </c>
      <c r="M155" s="27">
        <v>150</v>
      </c>
      <c r="N155" s="27" t="str">
        <f>IF(B155="","",INDEX(E$155:E$162,H155))</f>
        <v/>
      </c>
      <c r="O155" s="27" t="str">
        <f>IF(B155="","",K155+M155)</f>
        <v/>
      </c>
      <c r="P155" s="114" t="str">
        <f>IF(B155="","",O155/N155)</f>
        <v/>
      </c>
      <c r="R155" s="27" t="e">
        <f>MATCH($C167,J$155:J$162,0)</f>
        <v>#N/A</v>
      </c>
      <c r="S155" s="27">
        <v>1</v>
      </c>
      <c r="T155" s="27" t="e">
        <f t="shared" ref="T155:T162" si="156">MATCH(J155,J$2:J$9,0)</f>
        <v>#N/A</v>
      </c>
      <c r="U155" s="27" t="str">
        <f>IF($B155="","",INDEX(K$2:K$9,$T155))</f>
        <v/>
      </c>
      <c r="V155" s="27" t="str">
        <f t="shared" ref="V155:AB162" si="157">IF($B155="","",INDEX(L$2:L$9,$T155))</f>
        <v/>
      </c>
      <c r="W155" s="27" t="str">
        <f t="shared" si="157"/>
        <v/>
      </c>
      <c r="X155" s="27" t="str">
        <f t="shared" si="157"/>
        <v/>
      </c>
      <c r="Y155" s="27" t="str">
        <f t="shared" si="157"/>
        <v/>
      </c>
      <c r="Z155" s="27" t="str">
        <f t="shared" si="157"/>
        <v/>
      </c>
      <c r="AA155" s="27" t="str">
        <f t="shared" si="157"/>
        <v/>
      </c>
      <c r="AB155" s="27" t="str">
        <f t="shared" si="157"/>
        <v/>
      </c>
    </row>
    <row r="156" spans="1:28" x14ac:dyDescent="0.25">
      <c r="A156" s="110">
        <v>2</v>
      </c>
      <c r="B156" s="110" t="str">
        <f>'Tag 14'!A$12</f>
        <v/>
      </c>
      <c r="C156" s="111" t="str">
        <f>'Tag 14'!T$11</f>
        <v/>
      </c>
      <c r="D156" s="112" t="str">
        <f>'Tag 14'!U$11</f>
        <v/>
      </c>
      <c r="E156" s="111">
        <f>'Tag 14'!N$11+'Tag 14'!N$12+'Tag 14'!N$13+'Tag 14'!N$14</f>
        <v>0</v>
      </c>
      <c r="F156" s="113"/>
      <c r="G156" s="27" t="e">
        <f t="shared" ref="G156:G162" si="158">RANK(C156,C$155:C$162)</f>
        <v>#VALUE!</v>
      </c>
      <c r="H156" s="27" t="e">
        <f t="shared" ref="H156:H162" si="159">MATCH(A156,G$155:G$162,0)</f>
        <v>#N/A</v>
      </c>
      <c r="J156" s="27" t="str">
        <f t="shared" ref="J156:J162" si="160">IF(B156="","",INDEX(B$155:B$162,H156))</f>
        <v/>
      </c>
      <c r="K156" s="27" t="e">
        <f t="shared" ref="K156:K162" si="161">INDEX(C$155:C$162,H156)</f>
        <v>#N/A</v>
      </c>
      <c r="L156" s="114" t="e">
        <f t="shared" ref="L156:L162" si="162">INDEX(D$155:D$162,H156)</f>
        <v>#N/A</v>
      </c>
      <c r="M156" s="27">
        <v>120</v>
      </c>
      <c r="N156" s="27" t="str">
        <f t="shared" ref="N156:N162" si="163">IF(B156="","",INDEX(E$155:E$162,H156))</f>
        <v/>
      </c>
      <c r="O156" s="27" t="str">
        <f t="shared" ref="O156:O162" si="164">IF(B156="","",K156+M156)</f>
        <v/>
      </c>
      <c r="P156" s="114" t="str">
        <f t="shared" ref="P156:P162" si="165">IF(B156="","",O156/N156)</f>
        <v/>
      </c>
      <c r="R156" s="27">
        <f t="shared" ref="R156:R162" si="166">MATCH($C168,J$155:J$162,0)</f>
        <v>1</v>
      </c>
      <c r="S156" s="27">
        <v>2</v>
      </c>
      <c r="T156" s="27" t="e">
        <f t="shared" si="156"/>
        <v>#N/A</v>
      </c>
      <c r="U156" s="27" t="str">
        <f t="shared" ref="U156:U162" si="167">IF($B156="","",INDEX(K$2:K$9,$T156))</f>
        <v/>
      </c>
      <c r="V156" s="27" t="str">
        <f t="shared" si="157"/>
        <v/>
      </c>
      <c r="W156" s="27" t="str">
        <f t="shared" si="157"/>
        <v/>
      </c>
      <c r="X156" s="27" t="str">
        <f t="shared" si="157"/>
        <v/>
      </c>
      <c r="Y156" s="27" t="str">
        <f t="shared" si="157"/>
        <v/>
      </c>
      <c r="Z156" s="27" t="str">
        <f t="shared" si="157"/>
        <v/>
      </c>
      <c r="AA156" s="27" t="str">
        <f t="shared" si="157"/>
        <v/>
      </c>
      <c r="AB156" s="27" t="str">
        <f t="shared" si="157"/>
        <v/>
      </c>
    </row>
    <row r="157" spans="1:28" x14ac:dyDescent="0.25">
      <c r="A157" s="110">
        <v>3</v>
      </c>
      <c r="B157" s="110" t="str">
        <f>'Tag 14'!A$21</f>
        <v/>
      </c>
      <c r="C157" s="111" t="str">
        <f>'Tag 14'!T$20</f>
        <v/>
      </c>
      <c r="D157" s="112" t="str">
        <f>'Tag 14'!U$20</f>
        <v/>
      </c>
      <c r="E157" s="111">
        <f>'Tag 14'!N$20+'Tag 14'!N$21+'Tag 14'!N$22+'Tag 14'!N$23</f>
        <v>0</v>
      </c>
      <c r="F157" s="113"/>
      <c r="G157" s="27" t="e">
        <f t="shared" si="158"/>
        <v>#VALUE!</v>
      </c>
      <c r="H157" s="27" t="e">
        <f t="shared" si="159"/>
        <v>#N/A</v>
      </c>
      <c r="J157" s="27" t="str">
        <f t="shared" si="160"/>
        <v/>
      </c>
      <c r="K157" s="27" t="e">
        <f t="shared" si="161"/>
        <v>#N/A</v>
      </c>
      <c r="L157" s="114" t="e">
        <f t="shared" si="162"/>
        <v>#N/A</v>
      </c>
      <c r="M157" s="27">
        <v>90</v>
      </c>
      <c r="N157" s="27" t="str">
        <f t="shared" si="163"/>
        <v/>
      </c>
      <c r="O157" s="27" t="str">
        <f t="shared" si="164"/>
        <v/>
      </c>
      <c r="P157" s="114" t="str">
        <f t="shared" si="165"/>
        <v/>
      </c>
      <c r="R157" s="27" t="e">
        <f t="shared" si="166"/>
        <v>#N/A</v>
      </c>
      <c r="S157" s="27">
        <v>3</v>
      </c>
      <c r="T157" s="27" t="e">
        <f t="shared" si="156"/>
        <v>#N/A</v>
      </c>
      <c r="U157" s="27" t="str">
        <f t="shared" si="167"/>
        <v/>
      </c>
      <c r="V157" s="27" t="str">
        <f t="shared" si="157"/>
        <v/>
      </c>
      <c r="W157" s="27" t="str">
        <f t="shared" si="157"/>
        <v/>
      </c>
      <c r="X157" s="27" t="str">
        <f t="shared" si="157"/>
        <v/>
      </c>
      <c r="Y157" s="27" t="str">
        <f t="shared" si="157"/>
        <v/>
      </c>
      <c r="Z157" s="27" t="str">
        <f t="shared" si="157"/>
        <v/>
      </c>
      <c r="AA157" s="27" t="str">
        <f t="shared" si="157"/>
        <v/>
      </c>
      <c r="AB157" s="27" t="str">
        <f t="shared" si="157"/>
        <v/>
      </c>
    </row>
    <row r="158" spans="1:28" x14ac:dyDescent="0.25">
      <c r="A158" s="110">
        <v>4</v>
      </c>
      <c r="B158" s="110" t="str">
        <f>'Tag 14'!A$30</f>
        <v/>
      </c>
      <c r="C158" s="111" t="str">
        <f>'Tag 14'!T$29</f>
        <v/>
      </c>
      <c r="D158" s="112" t="str">
        <f>'Tag 14'!U$29</f>
        <v/>
      </c>
      <c r="E158" s="111">
        <f>'Tag 14'!N$29+'Tag 14'!N$30+'Tag 14'!N$31+'Tag 14'!N$32</f>
        <v>0</v>
      </c>
      <c r="F158" s="113"/>
      <c r="G158" s="27" t="e">
        <f t="shared" si="158"/>
        <v>#VALUE!</v>
      </c>
      <c r="H158" s="27" t="e">
        <f t="shared" si="159"/>
        <v>#N/A</v>
      </c>
      <c r="J158" s="27" t="str">
        <f t="shared" si="160"/>
        <v/>
      </c>
      <c r="K158" s="27" t="e">
        <f t="shared" si="161"/>
        <v>#N/A</v>
      </c>
      <c r="L158" s="114" t="e">
        <f t="shared" si="162"/>
        <v>#N/A</v>
      </c>
      <c r="M158" s="27">
        <v>70</v>
      </c>
      <c r="N158" s="27" t="str">
        <f t="shared" si="163"/>
        <v/>
      </c>
      <c r="O158" s="27" t="str">
        <f t="shared" si="164"/>
        <v/>
      </c>
      <c r="P158" s="114" t="str">
        <f t="shared" si="165"/>
        <v/>
      </c>
      <c r="R158" s="27" t="e">
        <f t="shared" si="166"/>
        <v>#N/A</v>
      </c>
      <c r="S158" s="27">
        <v>4</v>
      </c>
      <c r="T158" s="27" t="e">
        <f t="shared" si="156"/>
        <v>#N/A</v>
      </c>
      <c r="U158" s="27" t="str">
        <f t="shared" si="167"/>
        <v/>
      </c>
      <c r="V158" s="27" t="str">
        <f t="shared" si="157"/>
        <v/>
      </c>
      <c r="W158" s="27" t="str">
        <f t="shared" si="157"/>
        <v/>
      </c>
      <c r="X158" s="27" t="str">
        <f t="shared" si="157"/>
        <v/>
      </c>
      <c r="Y158" s="27" t="str">
        <f t="shared" si="157"/>
        <v/>
      </c>
      <c r="Z158" s="27" t="str">
        <f t="shared" si="157"/>
        <v/>
      </c>
      <c r="AA158" s="27" t="str">
        <f t="shared" si="157"/>
        <v/>
      </c>
      <c r="AB158" s="27" t="str">
        <f t="shared" si="157"/>
        <v/>
      </c>
    </row>
    <row r="159" spans="1:28" x14ac:dyDescent="0.25">
      <c r="A159" s="110">
        <v>5</v>
      </c>
      <c r="B159" s="110" t="str">
        <f>'Tag 14'!A$39</f>
        <v/>
      </c>
      <c r="C159" s="111" t="str">
        <f>'Tag 14'!T$38</f>
        <v/>
      </c>
      <c r="D159" s="112" t="str">
        <f>'Tag 14'!U$38</f>
        <v/>
      </c>
      <c r="E159" s="111">
        <f>'Tag 14'!N$38+'Tag 14'!N$39+'Tag 14'!N$40+'Tag 14'!N$41</f>
        <v>0</v>
      </c>
      <c r="F159" s="113"/>
      <c r="G159" s="27" t="e">
        <f t="shared" si="158"/>
        <v>#VALUE!</v>
      </c>
      <c r="H159" s="27" t="e">
        <f t="shared" si="159"/>
        <v>#N/A</v>
      </c>
      <c r="J159" s="27" t="str">
        <f t="shared" si="160"/>
        <v/>
      </c>
      <c r="K159" s="27" t="e">
        <f t="shared" si="161"/>
        <v>#N/A</v>
      </c>
      <c r="L159" s="114" t="e">
        <f t="shared" si="162"/>
        <v>#N/A</v>
      </c>
      <c r="M159" s="27">
        <v>50</v>
      </c>
      <c r="N159" s="27" t="str">
        <f>IF(B159="","",INDEX(E$155:E$162,H159))</f>
        <v/>
      </c>
      <c r="O159" s="27" t="str">
        <f t="shared" si="164"/>
        <v/>
      </c>
      <c r="P159" s="114" t="str">
        <f t="shared" si="165"/>
        <v/>
      </c>
      <c r="R159" s="27" t="e">
        <f t="shared" si="166"/>
        <v>#N/A</v>
      </c>
      <c r="S159" s="27">
        <v>5</v>
      </c>
      <c r="T159" s="27" t="e">
        <f t="shared" si="156"/>
        <v>#N/A</v>
      </c>
      <c r="U159" s="27" t="str">
        <f t="shared" si="167"/>
        <v/>
      </c>
      <c r="V159" s="27" t="str">
        <f t="shared" si="157"/>
        <v/>
      </c>
      <c r="W159" s="27" t="str">
        <f t="shared" si="157"/>
        <v/>
      </c>
      <c r="X159" s="27" t="str">
        <f t="shared" si="157"/>
        <v/>
      </c>
      <c r="Y159" s="27" t="str">
        <f t="shared" si="157"/>
        <v/>
      </c>
      <c r="Z159" s="27" t="str">
        <f t="shared" si="157"/>
        <v/>
      </c>
      <c r="AA159" s="27" t="str">
        <f t="shared" si="157"/>
        <v/>
      </c>
      <c r="AB159" s="27" t="str">
        <f t="shared" si="157"/>
        <v/>
      </c>
    </row>
    <row r="160" spans="1:28" x14ac:dyDescent="0.25">
      <c r="A160" s="110">
        <v>6</v>
      </c>
      <c r="B160" s="110" t="str">
        <f>'Tag 14'!A$48</f>
        <v/>
      </c>
      <c r="C160" s="111" t="str">
        <f>'Tag 14'!T$47</f>
        <v/>
      </c>
      <c r="D160" s="112" t="str">
        <f>'Tag 14'!U$47</f>
        <v/>
      </c>
      <c r="E160" s="111">
        <f>'Tag 14'!N$47+'Tag 14'!N$48+'Tag 14'!N$49+'Tag 14'!N$50</f>
        <v>0</v>
      </c>
      <c r="F160" s="113"/>
      <c r="G160" s="27" t="e">
        <f t="shared" si="158"/>
        <v>#VALUE!</v>
      </c>
      <c r="H160" s="27" t="e">
        <f t="shared" si="159"/>
        <v>#N/A</v>
      </c>
      <c r="J160" s="27" t="str">
        <f t="shared" si="160"/>
        <v/>
      </c>
      <c r="K160" s="27" t="e">
        <f t="shared" si="161"/>
        <v>#N/A</v>
      </c>
      <c r="L160" s="114" t="e">
        <f t="shared" si="162"/>
        <v>#N/A</v>
      </c>
      <c r="M160" s="27">
        <v>30</v>
      </c>
      <c r="N160" s="27" t="str">
        <f t="shared" si="163"/>
        <v/>
      </c>
      <c r="O160" s="27" t="str">
        <f t="shared" si="164"/>
        <v/>
      </c>
      <c r="P160" s="114" t="str">
        <f t="shared" si="165"/>
        <v/>
      </c>
      <c r="R160" s="27" t="e">
        <f t="shared" si="166"/>
        <v>#N/A</v>
      </c>
      <c r="S160" s="27">
        <v>6</v>
      </c>
      <c r="T160" s="27" t="e">
        <f t="shared" si="156"/>
        <v>#N/A</v>
      </c>
      <c r="U160" s="27" t="str">
        <f t="shared" si="167"/>
        <v/>
      </c>
      <c r="V160" s="27" t="str">
        <f t="shared" si="157"/>
        <v/>
      </c>
      <c r="W160" s="27" t="str">
        <f t="shared" si="157"/>
        <v/>
      </c>
      <c r="X160" s="27" t="str">
        <f t="shared" si="157"/>
        <v/>
      </c>
      <c r="Y160" s="27" t="str">
        <f t="shared" si="157"/>
        <v/>
      </c>
      <c r="Z160" s="27" t="str">
        <f t="shared" si="157"/>
        <v/>
      </c>
      <c r="AA160" s="27" t="str">
        <f t="shared" si="157"/>
        <v/>
      </c>
      <c r="AB160" s="27" t="str">
        <f t="shared" si="157"/>
        <v/>
      </c>
    </row>
    <row r="161" spans="1:37" x14ac:dyDescent="0.25">
      <c r="A161" s="110">
        <v>7</v>
      </c>
      <c r="B161" s="110" t="str">
        <f>'Tag 14'!A$57</f>
        <v/>
      </c>
      <c r="C161" s="111" t="str">
        <f>'Tag 14'!T$56</f>
        <v/>
      </c>
      <c r="D161" s="112" t="str">
        <f>'Tag 14'!U$56</f>
        <v/>
      </c>
      <c r="E161" s="111">
        <f>'Tag 14'!N$56+'Tag 14'!N$57+'Tag 14'!N$58+'Tag 14'!N$59</f>
        <v>0</v>
      </c>
      <c r="F161" s="113"/>
      <c r="G161" s="27" t="e">
        <f t="shared" si="158"/>
        <v>#VALUE!</v>
      </c>
      <c r="H161" s="27" t="e">
        <f t="shared" si="159"/>
        <v>#N/A</v>
      </c>
      <c r="J161" s="27" t="str">
        <f t="shared" si="160"/>
        <v/>
      </c>
      <c r="K161" s="27" t="e">
        <f t="shared" si="161"/>
        <v>#N/A</v>
      </c>
      <c r="L161" s="114" t="e">
        <f t="shared" si="162"/>
        <v>#N/A</v>
      </c>
      <c r="M161" s="27">
        <v>20</v>
      </c>
      <c r="N161" s="27" t="str">
        <f t="shared" si="163"/>
        <v/>
      </c>
      <c r="O161" s="27" t="str">
        <f t="shared" si="164"/>
        <v/>
      </c>
      <c r="P161" s="114" t="str">
        <f t="shared" si="165"/>
        <v/>
      </c>
      <c r="R161" s="27">
        <f t="shared" si="166"/>
        <v>1</v>
      </c>
      <c r="S161" s="27">
        <v>7</v>
      </c>
      <c r="T161" s="27" t="e">
        <f t="shared" si="156"/>
        <v>#N/A</v>
      </c>
      <c r="U161" s="27" t="str">
        <f t="shared" si="167"/>
        <v/>
      </c>
      <c r="V161" s="27" t="str">
        <f t="shared" si="157"/>
        <v/>
      </c>
      <c r="W161" s="27" t="str">
        <f t="shared" si="157"/>
        <v/>
      </c>
      <c r="X161" s="27" t="str">
        <f t="shared" si="157"/>
        <v/>
      </c>
      <c r="Y161" s="27" t="str">
        <f t="shared" si="157"/>
        <v/>
      </c>
      <c r="Z161" s="27" t="str">
        <f t="shared" si="157"/>
        <v/>
      </c>
      <c r="AA161" s="27" t="str">
        <f t="shared" si="157"/>
        <v/>
      </c>
      <c r="AB161" s="27" t="str">
        <f t="shared" si="157"/>
        <v/>
      </c>
    </row>
    <row r="162" spans="1:37" x14ac:dyDescent="0.25">
      <c r="A162" s="110">
        <v>8</v>
      </c>
      <c r="B162" s="110" t="str">
        <f>'Tag 14'!A$66</f>
        <v/>
      </c>
      <c r="C162" s="111" t="str">
        <f>'Tag 14'!T$65</f>
        <v/>
      </c>
      <c r="D162" s="112" t="str">
        <f>'Tag 14'!U$65</f>
        <v/>
      </c>
      <c r="E162" s="111">
        <f>'Tag 14'!N$65+'Tag 14'!N$66+'Tag 14'!N$67+'Tag 14'!N$68</f>
        <v>0</v>
      </c>
      <c r="F162" s="113"/>
      <c r="G162" s="27" t="e">
        <f t="shared" si="158"/>
        <v>#VALUE!</v>
      </c>
      <c r="H162" s="27" t="e">
        <f t="shared" si="159"/>
        <v>#N/A</v>
      </c>
      <c r="J162" s="27" t="str">
        <f t="shared" si="160"/>
        <v/>
      </c>
      <c r="K162" s="27" t="e">
        <f t="shared" si="161"/>
        <v>#N/A</v>
      </c>
      <c r="L162" s="114" t="e">
        <f t="shared" si="162"/>
        <v>#N/A</v>
      </c>
      <c r="M162" s="27">
        <v>10</v>
      </c>
      <c r="N162" s="27" t="str">
        <f t="shared" si="163"/>
        <v/>
      </c>
      <c r="O162" s="27" t="str">
        <f t="shared" si="164"/>
        <v/>
      </c>
      <c r="P162" s="114" t="str">
        <f t="shared" si="165"/>
        <v/>
      </c>
      <c r="R162" s="27">
        <f t="shared" si="166"/>
        <v>1</v>
      </c>
      <c r="S162" s="27">
        <v>8</v>
      </c>
      <c r="T162" s="27" t="e">
        <f t="shared" si="156"/>
        <v>#N/A</v>
      </c>
      <c r="U162" s="27" t="str">
        <f t="shared" si="167"/>
        <v/>
      </c>
      <c r="V162" s="27" t="str">
        <f t="shared" si="157"/>
        <v/>
      </c>
      <c r="W162" s="27" t="str">
        <f t="shared" si="157"/>
        <v/>
      </c>
      <c r="X162" s="27" t="str">
        <f t="shared" si="157"/>
        <v/>
      </c>
      <c r="Y162" s="27" t="str">
        <f t="shared" si="157"/>
        <v/>
      </c>
      <c r="Z162" s="27" t="str">
        <f t="shared" si="157"/>
        <v/>
      </c>
      <c r="AA162" s="27" t="str">
        <f t="shared" si="157"/>
        <v/>
      </c>
      <c r="AB162" s="27" t="str">
        <f t="shared" si="157"/>
        <v/>
      </c>
    </row>
    <row r="163" spans="1:37" x14ac:dyDescent="0.25">
      <c r="A163" s="113"/>
      <c r="B163" s="113"/>
      <c r="C163" s="117"/>
      <c r="D163" s="118"/>
      <c r="E163" s="117"/>
      <c r="F163" s="113"/>
    </row>
    <row r="165" spans="1:37" ht="21" x14ac:dyDescent="0.25">
      <c r="A165" s="119" t="s">
        <v>101</v>
      </c>
    </row>
    <row r="166" spans="1:37" x14ac:dyDescent="0.25">
      <c r="D166" s="27" t="s">
        <v>79</v>
      </c>
      <c r="G166" s="27" t="s">
        <v>80</v>
      </c>
      <c r="J166" s="27" t="s">
        <v>81</v>
      </c>
      <c r="L166" s="27" t="s">
        <v>82</v>
      </c>
      <c r="N166" s="27" t="s">
        <v>83</v>
      </c>
      <c r="P166" s="27" t="s">
        <v>84</v>
      </c>
      <c r="R166" s="114" t="s">
        <v>85</v>
      </c>
      <c r="U166" s="114" t="s">
        <v>134</v>
      </c>
      <c r="W166" s="114" t="s">
        <v>135</v>
      </c>
      <c r="Y166" s="114" t="s">
        <v>136</v>
      </c>
      <c r="AA166" s="114" t="s">
        <v>137</v>
      </c>
      <c r="AC166" s="114" t="s">
        <v>138</v>
      </c>
      <c r="AE166" s="114" t="s">
        <v>139</v>
      </c>
      <c r="AG166" s="114" t="s">
        <v>140</v>
      </c>
      <c r="AI166" s="27" t="s">
        <v>73</v>
      </c>
      <c r="AJ166" s="27" t="s">
        <v>97</v>
      </c>
      <c r="AK166" s="27" t="s">
        <v>98</v>
      </c>
    </row>
    <row r="167" spans="1:37" x14ac:dyDescent="0.25">
      <c r="A167" s="27">
        <v>1</v>
      </c>
      <c r="B167" s="27" t="s">
        <v>95</v>
      </c>
      <c r="C167" s="110" t="str">
        <f t="shared" ref="C167:C174" si="168">B12</f>
        <v>Flying Pins</v>
      </c>
      <c r="D167" s="110">
        <f t="shared" ref="D167:D174" si="169">INDEX(O$12:O$19,R12)</f>
        <v>2535</v>
      </c>
      <c r="E167" s="27">
        <f>IF(C167="","",IFERROR(D167,0))</f>
        <v>2535</v>
      </c>
      <c r="G167" s="110">
        <f t="shared" ref="G167:G174" si="170">INDEX(O$23:O$30,R23)</f>
        <v>2480</v>
      </c>
      <c r="H167" s="27">
        <f>IF(C167="","",IFERROR(G167,0))</f>
        <v>2480</v>
      </c>
      <c r="J167" s="110">
        <f t="shared" ref="J167:J174" si="171">INDEX(O$34:O$41,R34)</f>
        <v>2593</v>
      </c>
      <c r="K167" s="27">
        <f>IF(C167="","",IFERROR(J167,0))</f>
        <v>2593</v>
      </c>
      <c r="L167" s="110" t="e">
        <f t="shared" ref="L167:L174" si="172">INDEX(O$45:O$52,R45)</f>
        <v>#N/A</v>
      </c>
      <c r="M167" s="27">
        <f>IF(C167="","",IFERROR(L167,0))</f>
        <v>0</v>
      </c>
      <c r="N167" s="110" t="e">
        <f>INDEX(O$56:O$63,R56)</f>
        <v>#N/A</v>
      </c>
      <c r="O167" s="27">
        <f>IF(C167="","",IFERROR(N167,0))</f>
        <v>0</v>
      </c>
      <c r="P167" s="110" t="e">
        <f t="shared" ref="P167:P174" si="173">INDEX(O$67:O$74,R67)</f>
        <v>#N/A</v>
      </c>
      <c r="Q167" s="27">
        <f>IF(C167="","",IFERROR(P167,0))</f>
        <v>0</v>
      </c>
      <c r="R167" s="112" t="e">
        <f t="shared" ref="R167:R174" si="174">INDEX(O$78:O$85,R78)</f>
        <v>#N/A</v>
      </c>
      <c r="S167" s="27">
        <f>IF($C167="","",IFERROR(R167,0))</f>
        <v>0</v>
      </c>
      <c r="U167" s="112" t="e">
        <f>INDEX(O$89:O$96,R89)</f>
        <v>#N/A</v>
      </c>
      <c r="V167" s="27">
        <f>IF($C167="","",IFERROR(U167,0))</f>
        <v>0</v>
      </c>
      <c r="W167" s="112" t="e">
        <f>INDEX(O$100:O$107,R100)</f>
        <v>#N/A</v>
      </c>
      <c r="X167" s="27">
        <f>IF($C167="","",IFERROR(W167,0))</f>
        <v>0</v>
      </c>
      <c r="Y167" s="112" t="e">
        <f>INDEX(O$111:O$118,R111)</f>
        <v>#N/A</v>
      </c>
      <c r="Z167" s="27">
        <f>IF($C167="","",IFERROR(Y167,0))</f>
        <v>0</v>
      </c>
      <c r="AA167" s="112" t="e">
        <f>INDEX(O$122:O$129,R122)</f>
        <v>#N/A</v>
      </c>
      <c r="AB167" s="27">
        <f>IF($C167="","",IFERROR(AA167,0))</f>
        <v>0</v>
      </c>
      <c r="AC167" s="112" t="e">
        <f>INDEX(O$133:O$140,R133)</f>
        <v>#N/A</v>
      </c>
      <c r="AD167" s="27">
        <f>IF($C167="","",IFERROR(AC167,0))</f>
        <v>0</v>
      </c>
      <c r="AE167" s="112" t="e">
        <f>INDEX(O$144:O$151,R144)</f>
        <v>#N/A</v>
      </c>
      <c r="AF167" s="27">
        <f>IF($C167="","",IFERROR(AE167,0))</f>
        <v>0</v>
      </c>
      <c r="AG167" s="112" t="e">
        <f>INDEX(O$155:O$162,R155)</f>
        <v>#N/A</v>
      </c>
      <c r="AH167" s="27">
        <f>IF($C167="","",IFERROR(AG167,0))</f>
        <v>0</v>
      </c>
      <c r="AI167" s="111">
        <f>IF(C167="","",E167+H167+K167+M167+O167+Q167+S167+V167+X167+Z167+AB167+AD167+AF167+AH167)</f>
        <v>7608</v>
      </c>
      <c r="AJ167" s="27">
        <f t="shared" ref="AJ167:AJ174" si="175">RANK(AI167,AI$167:AI$174)</f>
        <v>3</v>
      </c>
      <c r="AK167" s="27">
        <f t="shared" ref="AK167:AK174" si="176">MATCH(A167,AJ$167:AJ$174,0)</f>
        <v>6</v>
      </c>
    </row>
    <row r="168" spans="1:37" x14ac:dyDescent="0.25">
      <c r="A168" s="27">
        <v>2</v>
      </c>
      <c r="C168" s="110" t="str">
        <f t="shared" si="168"/>
        <v/>
      </c>
      <c r="D168" s="110" t="str">
        <f t="shared" si="169"/>
        <v/>
      </c>
      <c r="E168" s="27" t="str">
        <f t="shared" ref="E168:E174" si="177">IF(C168="","",IFERROR(D168,0))</f>
        <v/>
      </c>
      <c r="G168" s="110" t="str">
        <f t="shared" si="170"/>
        <v/>
      </c>
      <c r="H168" s="27" t="str">
        <f t="shared" ref="H168:H174" si="178">IF(C168="","",IFERROR(G168,0))</f>
        <v/>
      </c>
      <c r="J168" s="110" t="str">
        <f t="shared" si="171"/>
        <v/>
      </c>
      <c r="K168" s="27" t="str">
        <f t="shared" ref="K168:K174" si="179">IF(C168="","",IFERROR(J168,0))</f>
        <v/>
      </c>
      <c r="L168" s="110" t="str">
        <f t="shared" si="172"/>
        <v/>
      </c>
      <c r="M168" s="27" t="str">
        <f t="shared" ref="M168:M174" si="180">IF(C168="","",IFERROR(L168,0))</f>
        <v/>
      </c>
      <c r="N168" s="110" t="str">
        <f>INDEX(O$56:O$63,R57)</f>
        <v/>
      </c>
      <c r="O168" s="27" t="str">
        <f t="shared" ref="O168:O174" si="181">IF(C168="","",IFERROR(N168,0))</f>
        <v/>
      </c>
      <c r="P168" s="110" t="str">
        <f t="shared" si="173"/>
        <v/>
      </c>
      <c r="Q168" s="27" t="str">
        <f t="shared" ref="Q168:Q174" si="182">IF(C168="","",IFERROR(P168,0))</f>
        <v/>
      </c>
      <c r="R168" s="112" t="str">
        <f t="shared" si="174"/>
        <v/>
      </c>
      <c r="S168" s="27" t="str">
        <f t="shared" ref="S168:S174" si="183">IF(C168="","",IFERROR(R168,0))</f>
        <v/>
      </c>
      <c r="U168" s="112" t="str">
        <f t="shared" ref="U168:U174" si="184">INDEX(O$89:O$96,R90)</f>
        <v/>
      </c>
      <c r="V168" s="27" t="str">
        <f t="shared" ref="V168:X174" si="185">IF($C168="","",IFERROR(U168,0))</f>
        <v/>
      </c>
      <c r="W168" s="112" t="str">
        <f t="shared" ref="W168:W174" si="186">INDEX(O$100:O$107,R101)</f>
        <v/>
      </c>
      <c r="X168" s="27" t="str">
        <f t="shared" si="185"/>
        <v/>
      </c>
      <c r="Y168" s="112" t="str">
        <f t="shared" ref="Y168:Y174" si="187">INDEX(O$111:O$118,R112)</f>
        <v/>
      </c>
      <c r="Z168" s="27" t="str">
        <f t="shared" ref="Z168:AB168" si="188">IF($C168="","",IFERROR(Y168,0))</f>
        <v/>
      </c>
      <c r="AA168" s="112" t="str">
        <f t="shared" ref="AA168:AA174" si="189">INDEX(O$122:O$129,R123)</f>
        <v/>
      </c>
      <c r="AB168" s="27" t="str">
        <f t="shared" si="188"/>
        <v/>
      </c>
      <c r="AC168" s="112" t="str">
        <f t="shared" ref="AC168:AC174" si="190">INDEX(O$133:O$140,R134)</f>
        <v/>
      </c>
      <c r="AD168" s="27" t="str">
        <f t="shared" ref="AD168:AF168" si="191">IF($C168="","",IFERROR(AC168,0))</f>
        <v/>
      </c>
      <c r="AE168" s="112" t="str">
        <f t="shared" ref="AE168:AE174" si="192">INDEX(O$144:O$151,R145)</f>
        <v/>
      </c>
      <c r="AF168" s="27" t="str">
        <f t="shared" si="191"/>
        <v/>
      </c>
      <c r="AG168" s="112" t="str">
        <f t="shared" ref="AG168:AG174" si="193">INDEX(O$155:O$162,R156)</f>
        <v/>
      </c>
      <c r="AH168" s="27" t="str">
        <f t="shared" ref="AH168" si="194">IF($C168="","",IFERROR(AG168,0))</f>
        <v/>
      </c>
      <c r="AI168" s="111" t="str">
        <f>IF(C168="","",E168+H168+K168+M168+O168+Q168+S168+V168+X168+Z168+AB168+AD168+AF168+AH168)</f>
        <v/>
      </c>
      <c r="AJ168" s="27" t="e">
        <f t="shared" si="175"/>
        <v>#VALUE!</v>
      </c>
      <c r="AK168" s="27">
        <f t="shared" si="176"/>
        <v>4</v>
      </c>
    </row>
    <row r="169" spans="1:37" x14ac:dyDescent="0.25">
      <c r="A169" s="27">
        <v>3</v>
      </c>
      <c r="C169" s="110" t="str">
        <f t="shared" si="168"/>
        <v>Tornados 1</v>
      </c>
      <c r="D169" s="110">
        <f t="shared" si="169"/>
        <v>2260</v>
      </c>
      <c r="E169" s="27">
        <f t="shared" si="177"/>
        <v>2260</v>
      </c>
      <c r="G169" s="110">
        <f t="shared" si="170"/>
        <v>2735</v>
      </c>
      <c r="H169" s="27">
        <f t="shared" si="178"/>
        <v>2735</v>
      </c>
      <c r="J169" s="110">
        <f t="shared" si="171"/>
        <v>2440</v>
      </c>
      <c r="K169" s="27">
        <f t="shared" si="179"/>
        <v>2440</v>
      </c>
      <c r="L169" s="110" t="e">
        <f t="shared" si="172"/>
        <v>#N/A</v>
      </c>
      <c r="M169" s="27">
        <f t="shared" si="180"/>
        <v>0</v>
      </c>
      <c r="N169" s="110" t="e">
        <f t="shared" ref="N169:N174" si="195">INDEX(O$56:O$63,R58)</f>
        <v>#N/A</v>
      </c>
      <c r="O169" s="27">
        <f t="shared" si="181"/>
        <v>0</v>
      </c>
      <c r="P169" s="110" t="e">
        <f t="shared" si="173"/>
        <v>#N/A</v>
      </c>
      <c r="Q169" s="27">
        <f t="shared" si="182"/>
        <v>0</v>
      </c>
      <c r="R169" s="112" t="e">
        <f t="shared" si="174"/>
        <v>#N/A</v>
      </c>
      <c r="S169" s="27">
        <f t="shared" si="183"/>
        <v>0</v>
      </c>
      <c r="U169" s="112" t="e">
        <f t="shared" si="184"/>
        <v>#N/A</v>
      </c>
      <c r="V169" s="27">
        <f>IF($C169="","",IFERROR(U169,0))</f>
        <v>0</v>
      </c>
      <c r="W169" s="112" t="e">
        <f t="shared" si="186"/>
        <v>#N/A</v>
      </c>
      <c r="X169" s="27">
        <f t="shared" si="185"/>
        <v>0</v>
      </c>
      <c r="Y169" s="112" t="e">
        <f t="shared" si="187"/>
        <v>#N/A</v>
      </c>
      <c r="Z169" s="27">
        <f t="shared" ref="Z169:AB169" si="196">IF($C169="","",IFERROR(Y169,0))</f>
        <v>0</v>
      </c>
      <c r="AA169" s="112" t="e">
        <f t="shared" si="189"/>
        <v>#N/A</v>
      </c>
      <c r="AB169" s="27">
        <f t="shared" si="196"/>
        <v>0</v>
      </c>
      <c r="AC169" s="112" t="e">
        <f t="shared" si="190"/>
        <v>#N/A</v>
      </c>
      <c r="AD169" s="27">
        <f t="shared" ref="AD169:AF169" si="197">IF($C169="","",IFERROR(AC169,0))</f>
        <v>0</v>
      </c>
      <c r="AE169" s="112" t="e">
        <f t="shared" si="192"/>
        <v>#N/A</v>
      </c>
      <c r="AF169" s="27">
        <f t="shared" si="197"/>
        <v>0</v>
      </c>
      <c r="AG169" s="112" t="e">
        <f t="shared" si="193"/>
        <v>#N/A</v>
      </c>
      <c r="AH169" s="27">
        <f t="shared" ref="AH169" si="198">IF($C169="","",IFERROR(AG169,0))</f>
        <v>0</v>
      </c>
      <c r="AI169" s="111">
        <f t="shared" ref="AI169:AI174" si="199">IF(C169="","",E169+H169+K169+M169+O169+Q169+S169+V169+X169+Z169+AB169+AD169+AF169+AH169)</f>
        <v>7435</v>
      </c>
      <c r="AJ169" s="27">
        <f t="shared" si="175"/>
        <v>4</v>
      </c>
      <c r="AK169" s="27">
        <f t="shared" si="176"/>
        <v>1</v>
      </c>
    </row>
    <row r="170" spans="1:37" x14ac:dyDescent="0.25">
      <c r="A170" s="27">
        <v>4</v>
      </c>
      <c r="C170" s="110" t="str">
        <f t="shared" si="168"/>
        <v>BVR 2</v>
      </c>
      <c r="D170" s="110">
        <f t="shared" si="169"/>
        <v>2645</v>
      </c>
      <c r="E170" s="27">
        <f t="shared" si="177"/>
        <v>2645</v>
      </c>
      <c r="G170" s="110">
        <f t="shared" si="170"/>
        <v>2534</v>
      </c>
      <c r="H170" s="27">
        <f t="shared" si="178"/>
        <v>2534</v>
      </c>
      <c r="J170" s="110">
        <f t="shared" si="171"/>
        <v>2468</v>
      </c>
      <c r="K170" s="27">
        <f t="shared" si="179"/>
        <v>2468</v>
      </c>
      <c r="L170" s="110" t="e">
        <f t="shared" si="172"/>
        <v>#N/A</v>
      </c>
      <c r="M170" s="27">
        <f t="shared" si="180"/>
        <v>0</v>
      </c>
      <c r="N170" s="110" t="e">
        <f t="shared" si="195"/>
        <v>#N/A</v>
      </c>
      <c r="O170" s="27">
        <f t="shared" si="181"/>
        <v>0</v>
      </c>
      <c r="P170" s="110" t="e">
        <f t="shared" si="173"/>
        <v>#N/A</v>
      </c>
      <c r="Q170" s="27">
        <f t="shared" si="182"/>
        <v>0</v>
      </c>
      <c r="R170" s="112" t="e">
        <f t="shared" si="174"/>
        <v>#N/A</v>
      </c>
      <c r="S170" s="27">
        <f t="shared" si="183"/>
        <v>0</v>
      </c>
      <c r="U170" s="112" t="e">
        <f t="shared" si="184"/>
        <v>#N/A</v>
      </c>
      <c r="V170" s="27">
        <f t="shared" si="185"/>
        <v>0</v>
      </c>
      <c r="W170" s="112" t="e">
        <f t="shared" si="186"/>
        <v>#N/A</v>
      </c>
      <c r="X170" s="27">
        <f t="shared" si="185"/>
        <v>0</v>
      </c>
      <c r="Y170" s="112" t="e">
        <f t="shared" si="187"/>
        <v>#N/A</v>
      </c>
      <c r="Z170" s="27">
        <f t="shared" ref="Z170:AB170" si="200">IF($C170="","",IFERROR(Y170,0))</f>
        <v>0</v>
      </c>
      <c r="AA170" s="112" t="e">
        <f t="shared" si="189"/>
        <v>#N/A</v>
      </c>
      <c r="AB170" s="27">
        <f t="shared" si="200"/>
        <v>0</v>
      </c>
      <c r="AC170" s="112" t="e">
        <f t="shared" si="190"/>
        <v>#N/A</v>
      </c>
      <c r="AD170" s="27">
        <f t="shared" ref="AD170:AF170" si="201">IF($C170="","",IFERROR(AC170,0))</f>
        <v>0</v>
      </c>
      <c r="AE170" s="112" t="e">
        <f t="shared" si="192"/>
        <v>#N/A</v>
      </c>
      <c r="AF170" s="27">
        <f t="shared" si="201"/>
        <v>0</v>
      </c>
      <c r="AG170" s="112" t="e">
        <f t="shared" si="193"/>
        <v>#N/A</v>
      </c>
      <c r="AH170" s="27">
        <f t="shared" ref="AH170" si="202">IF($C170="","",IFERROR(AG170,0))</f>
        <v>0</v>
      </c>
      <c r="AI170" s="111">
        <f t="shared" si="199"/>
        <v>7647</v>
      </c>
      <c r="AJ170" s="27">
        <f t="shared" si="175"/>
        <v>2</v>
      </c>
      <c r="AK170" s="27">
        <f t="shared" si="176"/>
        <v>3</v>
      </c>
    </row>
    <row r="171" spans="1:37" x14ac:dyDescent="0.25">
      <c r="A171" s="27">
        <v>5</v>
      </c>
      <c r="C171" s="110" t="str">
        <f t="shared" si="168"/>
        <v>Tornados 2</v>
      </c>
      <c r="D171" s="110">
        <f t="shared" si="169"/>
        <v>2434</v>
      </c>
      <c r="E171" s="27">
        <f t="shared" si="177"/>
        <v>2434</v>
      </c>
      <c r="G171" s="110">
        <f t="shared" si="170"/>
        <v>2401</v>
      </c>
      <c r="H171" s="27">
        <f t="shared" si="178"/>
        <v>2401</v>
      </c>
      <c r="J171" s="110">
        <f t="shared" si="171"/>
        <v>2373</v>
      </c>
      <c r="K171" s="27">
        <f t="shared" si="179"/>
        <v>2373</v>
      </c>
      <c r="L171" s="110" t="e">
        <f t="shared" si="172"/>
        <v>#N/A</v>
      </c>
      <c r="M171" s="27">
        <f t="shared" si="180"/>
        <v>0</v>
      </c>
      <c r="N171" s="110" t="e">
        <f t="shared" si="195"/>
        <v>#N/A</v>
      </c>
      <c r="O171" s="27">
        <f t="shared" si="181"/>
        <v>0</v>
      </c>
      <c r="P171" s="110" t="e">
        <f t="shared" si="173"/>
        <v>#N/A</v>
      </c>
      <c r="Q171" s="27">
        <f t="shared" si="182"/>
        <v>0</v>
      </c>
      <c r="R171" s="112" t="e">
        <f t="shared" si="174"/>
        <v>#N/A</v>
      </c>
      <c r="S171" s="27">
        <f t="shared" si="183"/>
        <v>0</v>
      </c>
      <c r="U171" s="112" t="e">
        <f t="shared" si="184"/>
        <v>#N/A</v>
      </c>
      <c r="V171" s="27">
        <f t="shared" si="185"/>
        <v>0</v>
      </c>
      <c r="W171" s="112" t="e">
        <f t="shared" si="186"/>
        <v>#N/A</v>
      </c>
      <c r="X171" s="27">
        <f t="shared" si="185"/>
        <v>0</v>
      </c>
      <c r="Y171" s="112" t="e">
        <f t="shared" si="187"/>
        <v>#N/A</v>
      </c>
      <c r="Z171" s="27">
        <f t="shared" ref="Z171:AB171" si="203">IF($C171="","",IFERROR(Y171,0))</f>
        <v>0</v>
      </c>
      <c r="AA171" s="112" t="e">
        <f t="shared" si="189"/>
        <v>#N/A</v>
      </c>
      <c r="AB171" s="27">
        <f t="shared" si="203"/>
        <v>0</v>
      </c>
      <c r="AC171" s="112" t="e">
        <f t="shared" si="190"/>
        <v>#N/A</v>
      </c>
      <c r="AD171" s="27">
        <f t="shared" ref="AD171:AF171" si="204">IF($C171="","",IFERROR(AC171,0))</f>
        <v>0</v>
      </c>
      <c r="AE171" s="112" t="e">
        <f t="shared" si="192"/>
        <v>#N/A</v>
      </c>
      <c r="AF171" s="27">
        <f t="shared" si="204"/>
        <v>0</v>
      </c>
      <c r="AG171" s="112" t="e">
        <f t="shared" si="193"/>
        <v>#N/A</v>
      </c>
      <c r="AH171" s="27">
        <f t="shared" ref="AH171" si="205">IF($C171="","",IFERROR(AG171,0))</f>
        <v>0</v>
      </c>
      <c r="AI171" s="111">
        <f t="shared" si="199"/>
        <v>7208</v>
      </c>
      <c r="AJ171" s="27">
        <f t="shared" si="175"/>
        <v>5</v>
      </c>
      <c r="AK171" s="27">
        <f t="shared" si="176"/>
        <v>5</v>
      </c>
    </row>
    <row r="172" spans="1:37" x14ac:dyDescent="0.25">
      <c r="A172" s="27">
        <v>6</v>
      </c>
      <c r="C172" s="110" t="str">
        <f t="shared" si="168"/>
        <v>BVR 1</v>
      </c>
      <c r="D172" s="110">
        <f t="shared" si="169"/>
        <v>2587</v>
      </c>
      <c r="E172" s="27">
        <f t="shared" si="177"/>
        <v>2587</v>
      </c>
      <c r="G172" s="110">
        <f t="shared" si="170"/>
        <v>2670</v>
      </c>
      <c r="H172" s="27">
        <f t="shared" si="178"/>
        <v>2670</v>
      </c>
      <c r="J172" s="110">
        <f t="shared" si="171"/>
        <v>2627</v>
      </c>
      <c r="K172" s="27">
        <f t="shared" si="179"/>
        <v>2627</v>
      </c>
      <c r="L172" s="110" t="e">
        <f t="shared" si="172"/>
        <v>#N/A</v>
      </c>
      <c r="M172" s="27">
        <f t="shared" si="180"/>
        <v>0</v>
      </c>
      <c r="N172" s="110" t="e">
        <f t="shared" si="195"/>
        <v>#N/A</v>
      </c>
      <c r="O172" s="27">
        <f t="shared" si="181"/>
        <v>0</v>
      </c>
      <c r="P172" s="110" t="e">
        <f t="shared" si="173"/>
        <v>#N/A</v>
      </c>
      <c r="Q172" s="27">
        <f t="shared" si="182"/>
        <v>0</v>
      </c>
      <c r="R172" s="112" t="e">
        <f t="shared" si="174"/>
        <v>#N/A</v>
      </c>
      <c r="S172" s="27">
        <f t="shared" si="183"/>
        <v>0</v>
      </c>
      <c r="U172" s="112" t="e">
        <f t="shared" si="184"/>
        <v>#N/A</v>
      </c>
      <c r="V172" s="27">
        <f t="shared" si="185"/>
        <v>0</v>
      </c>
      <c r="W172" s="112" t="e">
        <f t="shared" si="186"/>
        <v>#N/A</v>
      </c>
      <c r="X172" s="27">
        <f t="shared" si="185"/>
        <v>0</v>
      </c>
      <c r="Y172" s="112" t="e">
        <f t="shared" si="187"/>
        <v>#N/A</v>
      </c>
      <c r="Z172" s="27">
        <f t="shared" ref="Z172" si="206">IF($C172="","",IFERROR(Y172,0))</f>
        <v>0</v>
      </c>
      <c r="AA172" s="112" t="e">
        <f t="shared" si="189"/>
        <v>#N/A</v>
      </c>
      <c r="AB172" s="27">
        <f>IF($C172="","",IFERROR(AA172,0))</f>
        <v>0</v>
      </c>
      <c r="AC172" s="112" t="e">
        <f t="shared" si="190"/>
        <v>#N/A</v>
      </c>
      <c r="AD172" s="27">
        <f>IF($C172="","",IFERROR(AC172,0))</f>
        <v>0</v>
      </c>
      <c r="AE172" s="112" t="e">
        <f t="shared" si="192"/>
        <v>#N/A</v>
      </c>
      <c r="AF172" s="27">
        <f>IF($C172="","",IFERROR(AE172,0))</f>
        <v>0</v>
      </c>
      <c r="AG172" s="112" t="e">
        <f t="shared" si="193"/>
        <v>#N/A</v>
      </c>
      <c r="AH172" s="27">
        <f>IF($C172="","",IFERROR(AG172,0))</f>
        <v>0</v>
      </c>
      <c r="AI172" s="111">
        <f t="shared" si="199"/>
        <v>7884</v>
      </c>
      <c r="AJ172" s="27">
        <f t="shared" si="175"/>
        <v>1</v>
      </c>
      <c r="AK172" s="27" t="e">
        <f t="shared" si="176"/>
        <v>#N/A</v>
      </c>
    </row>
    <row r="173" spans="1:37" x14ac:dyDescent="0.25">
      <c r="A173" s="27">
        <v>7</v>
      </c>
      <c r="C173" s="110" t="str">
        <f t="shared" si="168"/>
        <v/>
      </c>
      <c r="D173" s="110" t="str">
        <f t="shared" si="169"/>
        <v/>
      </c>
      <c r="E173" s="27" t="str">
        <f t="shared" si="177"/>
        <v/>
      </c>
      <c r="G173" s="110" t="str">
        <f t="shared" si="170"/>
        <v/>
      </c>
      <c r="H173" s="27" t="str">
        <f t="shared" si="178"/>
        <v/>
      </c>
      <c r="J173" s="110" t="str">
        <f t="shared" si="171"/>
        <v/>
      </c>
      <c r="K173" s="27" t="str">
        <f t="shared" si="179"/>
        <v/>
      </c>
      <c r="L173" s="110" t="str">
        <f t="shared" si="172"/>
        <v/>
      </c>
      <c r="M173" s="27" t="str">
        <f t="shared" si="180"/>
        <v/>
      </c>
      <c r="N173" s="110" t="str">
        <f t="shared" si="195"/>
        <v/>
      </c>
      <c r="O173" s="27" t="str">
        <f t="shared" si="181"/>
        <v/>
      </c>
      <c r="P173" s="110" t="str">
        <f t="shared" si="173"/>
        <v/>
      </c>
      <c r="Q173" s="27" t="str">
        <f t="shared" si="182"/>
        <v/>
      </c>
      <c r="R173" s="112" t="str">
        <f t="shared" si="174"/>
        <v/>
      </c>
      <c r="S173" s="27" t="str">
        <f t="shared" si="183"/>
        <v/>
      </c>
      <c r="U173" s="112" t="str">
        <f t="shared" si="184"/>
        <v/>
      </c>
      <c r="V173" s="27" t="str">
        <f t="shared" si="185"/>
        <v/>
      </c>
      <c r="W173" s="112" t="str">
        <f t="shared" si="186"/>
        <v/>
      </c>
      <c r="X173" s="27" t="str">
        <f t="shared" si="185"/>
        <v/>
      </c>
      <c r="Y173" s="112" t="str">
        <f t="shared" si="187"/>
        <v/>
      </c>
      <c r="Z173" s="27" t="str">
        <f t="shared" ref="Z173:AB173" si="207">IF($C173="","",IFERROR(Y173,0))</f>
        <v/>
      </c>
      <c r="AA173" s="112" t="str">
        <f t="shared" si="189"/>
        <v/>
      </c>
      <c r="AB173" s="27" t="str">
        <f t="shared" si="207"/>
        <v/>
      </c>
      <c r="AC173" s="112" t="str">
        <f t="shared" si="190"/>
        <v/>
      </c>
      <c r="AD173" s="27" t="str">
        <f t="shared" ref="AD173:AF173" si="208">IF($C173="","",IFERROR(AC173,0))</f>
        <v/>
      </c>
      <c r="AE173" s="112" t="str">
        <f t="shared" si="192"/>
        <v/>
      </c>
      <c r="AF173" s="27" t="str">
        <f t="shared" si="208"/>
        <v/>
      </c>
      <c r="AG173" s="112" t="str">
        <f t="shared" si="193"/>
        <v/>
      </c>
      <c r="AH173" s="27" t="str">
        <f t="shared" ref="AH173" si="209">IF($C173="","",IFERROR(AG173,0))</f>
        <v/>
      </c>
      <c r="AI173" s="111" t="str">
        <f t="shared" si="199"/>
        <v/>
      </c>
      <c r="AJ173" s="27" t="e">
        <f t="shared" si="175"/>
        <v>#VALUE!</v>
      </c>
      <c r="AK173" s="27" t="e">
        <f t="shared" si="176"/>
        <v>#N/A</v>
      </c>
    </row>
    <row r="174" spans="1:37" x14ac:dyDescent="0.25">
      <c r="A174" s="27">
        <v>8</v>
      </c>
      <c r="C174" s="110" t="str">
        <f t="shared" si="168"/>
        <v/>
      </c>
      <c r="D174" s="110" t="str">
        <f t="shared" si="169"/>
        <v/>
      </c>
      <c r="E174" s="27" t="str">
        <f t="shared" si="177"/>
        <v/>
      </c>
      <c r="G174" s="110" t="str">
        <f t="shared" si="170"/>
        <v/>
      </c>
      <c r="H174" s="27" t="str">
        <f t="shared" si="178"/>
        <v/>
      </c>
      <c r="J174" s="110" t="str">
        <f t="shared" si="171"/>
        <v/>
      </c>
      <c r="K174" s="27" t="str">
        <f t="shared" si="179"/>
        <v/>
      </c>
      <c r="L174" s="110" t="str">
        <f t="shared" si="172"/>
        <v/>
      </c>
      <c r="M174" s="27" t="str">
        <f t="shared" si="180"/>
        <v/>
      </c>
      <c r="N174" s="110" t="str">
        <f t="shared" si="195"/>
        <v/>
      </c>
      <c r="O174" s="27" t="str">
        <f t="shared" si="181"/>
        <v/>
      </c>
      <c r="P174" s="110" t="str">
        <f t="shared" si="173"/>
        <v/>
      </c>
      <c r="Q174" s="27" t="str">
        <f t="shared" si="182"/>
        <v/>
      </c>
      <c r="R174" s="112" t="str">
        <f t="shared" si="174"/>
        <v/>
      </c>
      <c r="S174" s="27" t="str">
        <f t="shared" si="183"/>
        <v/>
      </c>
      <c r="U174" s="112" t="str">
        <f t="shared" si="184"/>
        <v/>
      </c>
      <c r="V174" s="27" t="str">
        <f t="shared" si="185"/>
        <v/>
      </c>
      <c r="W174" s="112" t="str">
        <f t="shared" si="186"/>
        <v/>
      </c>
      <c r="X174" s="27" t="str">
        <f t="shared" si="185"/>
        <v/>
      </c>
      <c r="Y174" s="112" t="str">
        <f t="shared" si="187"/>
        <v/>
      </c>
      <c r="Z174" s="27" t="str">
        <f t="shared" ref="Z174:AB174" si="210">IF($C174="","",IFERROR(Y174,0))</f>
        <v/>
      </c>
      <c r="AA174" s="112" t="str">
        <f t="shared" si="189"/>
        <v/>
      </c>
      <c r="AB174" s="27" t="str">
        <f t="shared" si="210"/>
        <v/>
      </c>
      <c r="AC174" s="112" t="str">
        <f t="shared" si="190"/>
        <v/>
      </c>
      <c r="AD174" s="27" t="str">
        <f t="shared" ref="AD174:AF174" si="211">IF($C174="","",IFERROR(AC174,0))</f>
        <v/>
      </c>
      <c r="AE174" s="112" t="str">
        <f t="shared" si="192"/>
        <v/>
      </c>
      <c r="AF174" s="27" t="str">
        <f t="shared" si="211"/>
        <v/>
      </c>
      <c r="AG174" s="112" t="str">
        <f t="shared" si="193"/>
        <v/>
      </c>
      <c r="AH174" s="27" t="str">
        <f t="shared" ref="AH174" si="212">IF($C174="","",IFERROR(AG174,0))</f>
        <v/>
      </c>
      <c r="AI174" s="111" t="str">
        <f t="shared" si="199"/>
        <v/>
      </c>
      <c r="AJ174" s="27" t="e">
        <f t="shared" si="175"/>
        <v>#VALUE!</v>
      </c>
      <c r="AK174" s="27" t="e">
        <f t="shared" si="176"/>
        <v>#N/A</v>
      </c>
    </row>
    <row r="175" spans="1:37" x14ac:dyDescent="0.25">
      <c r="AJ175" s="27" t="s">
        <v>74</v>
      </c>
    </row>
    <row r="176" spans="1:37" x14ac:dyDescent="0.25">
      <c r="C176" s="27" t="str">
        <f t="shared" ref="C176:C183" si="213">B12</f>
        <v>Flying Pins</v>
      </c>
      <c r="D176" s="27">
        <f t="shared" ref="D176:D183" si="214">INDEX(N$12:N$19,R12)</f>
        <v>12</v>
      </c>
      <c r="E176" s="113">
        <f>IFERROR(D176,0)</f>
        <v>12</v>
      </c>
      <c r="F176" s="113"/>
      <c r="G176" s="113">
        <f t="shared" ref="G176:G183" si="215">INDEX(N$23:N$30,R23)</f>
        <v>12</v>
      </c>
      <c r="H176" s="113">
        <f>IFERROR(G176,0)</f>
        <v>12</v>
      </c>
      <c r="I176" s="113"/>
      <c r="J176" s="27">
        <f t="shared" ref="J176:J183" si="216">INDEX(N$34:N$41,R34)</f>
        <v>12</v>
      </c>
      <c r="K176" s="27">
        <f>IFERROR(J176,0)</f>
        <v>12</v>
      </c>
      <c r="L176" s="114" t="e">
        <f t="shared" ref="L176:L183" si="217">INDEX(N$45:N$52,R45)</f>
        <v>#N/A</v>
      </c>
      <c r="M176" s="27">
        <f>IFERROR(L176,0)</f>
        <v>0</v>
      </c>
      <c r="N176" s="27" t="e">
        <f t="shared" ref="N176:N183" si="218">INDEX(N$56:N$63,R56)</f>
        <v>#N/A</v>
      </c>
      <c r="O176" s="27">
        <f>IFERROR(N176,0)</f>
        <v>0</v>
      </c>
      <c r="P176" s="114" t="e">
        <f t="shared" ref="P176:P183" si="219">INDEX(N$67:N$74,R67)</f>
        <v>#N/A</v>
      </c>
      <c r="Q176" s="27">
        <f>IFERROR(P176,0)</f>
        <v>0</v>
      </c>
      <c r="R176" s="27" t="e">
        <f t="shared" ref="R176:R183" si="220">INDEX(N$78:N$85,R78)</f>
        <v>#N/A</v>
      </c>
      <c r="S176" s="27">
        <f>IFERROR(R176,0)</f>
        <v>0</v>
      </c>
      <c r="U176" s="27" t="e">
        <f>INDEX(N$89:N$96,R89)</f>
        <v>#N/A</v>
      </c>
      <c r="V176" s="27">
        <f>IFERROR(U176,0)</f>
        <v>0</v>
      </c>
      <c r="W176" s="27" t="e">
        <f>INDEX(N$100:N$107,R100)</f>
        <v>#N/A</v>
      </c>
      <c r="X176" s="27">
        <f>IFERROR(W176,0)</f>
        <v>0</v>
      </c>
      <c r="Y176" s="27" t="e">
        <f>INDEX(N$111:N$118,R111)</f>
        <v>#N/A</v>
      </c>
      <c r="Z176" s="27">
        <f>IFERROR(Y176,0)</f>
        <v>0</v>
      </c>
      <c r="AA176" s="27" t="e">
        <f>INDEX(N$122:N$129,R122)</f>
        <v>#N/A</v>
      </c>
      <c r="AB176" s="27">
        <f>IFERROR(AA176,0)</f>
        <v>0</v>
      </c>
      <c r="AC176" s="27" t="e">
        <f>INDEX(N$133:N$140,R133)</f>
        <v>#N/A</v>
      </c>
      <c r="AD176" s="27">
        <f>IFERROR(AC176,0)</f>
        <v>0</v>
      </c>
      <c r="AE176" s="27" t="e">
        <f>INDEX(N$144:N$151,R144)</f>
        <v>#N/A</v>
      </c>
      <c r="AF176" s="27">
        <f>IFERROR(AE176,0)</f>
        <v>0</v>
      </c>
      <c r="AG176" s="27" t="e">
        <f>INDEX(N$155:N$162,R155)</f>
        <v>#N/A</v>
      </c>
      <c r="AH176" s="27">
        <f>IFERROR(AG176,0)</f>
        <v>0</v>
      </c>
      <c r="AI176" s="27">
        <f>E176+H176+K176+M176+O176+Q176+S176+V176+X176+Z176+AB176+AD176+AF176+AH176</f>
        <v>36</v>
      </c>
      <c r="AJ176" s="114">
        <f t="shared" ref="AJ176:AJ183" si="221">AI167/AI176</f>
        <v>211.33333333333334</v>
      </c>
    </row>
    <row r="177" spans="1:36" x14ac:dyDescent="0.25">
      <c r="C177" s="27" t="str">
        <f t="shared" si="213"/>
        <v/>
      </c>
      <c r="D177" s="27" t="str">
        <f t="shared" si="214"/>
        <v/>
      </c>
      <c r="E177" s="113" t="str">
        <f t="shared" ref="E177:E183" si="222">IFERROR(D177,0)</f>
        <v/>
      </c>
      <c r="F177" s="113"/>
      <c r="G177" s="113" t="str">
        <f t="shared" si="215"/>
        <v/>
      </c>
      <c r="H177" s="113" t="str">
        <f t="shared" ref="H177:H183" si="223">IFERROR(G177,0)</f>
        <v/>
      </c>
      <c r="I177" s="113"/>
      <c r="J177" s="27" t="str">
        <f t="shared" si="216"/>
        <v/>
      </c>
      <c r="K177" s="27" t="str">
        <f t="shared" ref="K177:K183" si="224">IFERROR(J177,0)</f>
        <v/>
      </c>
      <c r="L177" s="114" t="str">
        <f t="shared" si="217"/>
        <v/>
      </c>
      <c r="M177" s="27" t="str">
        <f t="shared" ref="M177:M183" si="225">IFERROR(L177,0)</f>
        <v/>
      </c>
      <c r="N177" s="27" t="str">
        <f t="shared" si="218"/>
        <v/>
      </c>
      <c r="O177" s="27" t="str">
        <f t="shared" ref="O177:O183" si="226">IFERROR(N177,0)</f>
        <v/>
      </c>
      <c r="P177" s="114" t="str">
        <f t="shared" si="219"/>
        <v/>
      </c>
      <c r="Q177" s="27" t="str">
        <f t="shared" ref="Q177:Q183" si="227">IFERROR(P177,0)</f>
        <v/>
      </c>
      <c r="R177" s="27" t="str">
        <f t="shared" si="220"/>
        <v/>
      </c>
      <c r="S177" s="27" t="str">
        <f t="shared" ref="S177:S183" si="228">IFERROR(R177,0)</f>
        <v/>
      </c>
      <c r="U177" s="27" t="str">
        <f>INDEX(N$89:N$96,R90)</f>
        <v/>
      </c>
      <c r="V177" s="27" t="str">
        <f t="shared" ref="V177:V183" si="229">IFERROR(U177,0)</f>
        <v/>
      </c>
      <c r="W177" s="27" t="str">
        <f t="shared" ref="W177:W183" si="230">INDEX(N$100:N$107,R101)</f>
        <v/>
      </c>
      <c r="X177" s="27" t="str">
        <f t="shared" ref="X177:X183" si="231">IFERROR(W177,0)</f>
        <v/>
      </c>
      <c r="Y177" s="27" t="str">
        <f t="shared" ref="Y177:Y183" si="232">INDEX(N$111:N$118,R112)</f>
        <v/>
      </c>
      <c r="Z177" s="27" t="str">
        <f t="shared" ref="Z177:Z183" si="233">IFERROR(Y177,0)</f>
        <v/>
      </c>
      <c r="AA177" s="27" t="str">
        <f t="shared" ref="AA177:AA183" si="234">INDEX(N$122:N$129,R123)</f>
        <v/>
      </c>
      <c r="AB177" s="27" t="str">
        <f t="shared" ref="AB177:AB183" si="235">IFERROR(AA177,0)</f>
        <v/>
      </c>
      <c r="AC177" s="27" t="str">
        <f t="shared" ref="AC177:AC183" si="236">INDEX(N$133:N$140,R134)</f>
        <v/>
      </c>
      <c r="AD177" s="27" t="str">
        <f t="shared" ref="AD177:AD183" si="237">IFERROR(AC177,0)</f>
        <v/>
      </c>
      <c r="AE177" s="27" t="str">
        <f t="shared" ref="AE177:AE183" si="238">INDEX(N$144:N$151,R145)</f>
        <v/>
      </c>
      <c r="AF177" s="27" t="str">
        <f t="shared" ref="AF177:AF183" si="239">IFERROR(AE177,0)</f>
        <v/>
      </c>
      <c r="AG177" s="27" t="str">
        <f t="shared" ref="AG177:AG183" si="240">INDEX(N$155:N$162,R156)</f>
        <v/>
      </c>
      <c r="AH177" s="27" t="str">
        <f t="shared" ref="AH177:AH183" si="241">IFERROR(AG177,0)</f>
        <v/>
      </c>
      <c r="AI177" s="27" t="e">
        <f t="shared" ref="AI177:AI183" si="242">E177+H177+K177+M177+O177+Q177+S177+V177+X177+Z177+AB177+AD177+AF177+AH177</f>
        <v>#VALUE!</v>
      </c>
      <c r="AJ177" s="114" t="e">
        <f t="shared" si="221"/>
        <v>#VALUE!</v>
      </c>
    </row>
    <row r="178" spans="1:36" x14ac:dyDescent="0.25">
      <c r="C178" s="27" t="str">
        <f t="shared" si="213"/>
        <v>Tornados 1</v>
      </c>
      <c r="D178" s="27">
        <f t="shared" si="214"/>
        <v>12</v>
      </c>
      <c r="E178" s="113">
        <f t="shared" si="222"/>
        <v>12</v>
      </c>
      <c r="F178" s="113"/>
      <c r="G178" s="113">
        <f t="shared" si="215"/>
        <v>12</v>
      </c>
      <c r="H178" s="113">
        <f t="shared" si="223"/>
        <v>12</v>
      </c>
      <c r="I178" s="113"/>
      <c r="J178" s="27">
        <f t="shared" si="216"/>
        <v>12</v>
      </c>
      <c r="K178" s="27">
        <f t="shared" si="224"/>
        <v>12</v>
      </c>
      <c r="L178" s="114" t="e">
        <f t="shared" si="217"/>
        <v>#N/A</v>
      </c>
      <c r="M178" s="27">
        <f t="shared" si="225"/>
        <v>0</v>
      </c>
      <c r="N178" s="27" t="e">
        <f t="shared" si="218"/>
        <v>#N/A</v>
      </c>
      <c r="O178" s="27">
        <f t="shared" si="226"/>
        <v>0</v>
      </c>
      <c r="P178" s="114" t="e">
        <f t="shared" si="219"/>
        <v>#N/A</v>
      </c>
      <c r="Q178" s="27">
        <f t="shared" si="227"/>
        <v>0</v>
      </c>
      <c r="R178" s="27" t="e">
        <f t="shared" si="220"/>
        <v>#N/A</v>
      </c>
      <c r="S178" s="27">
        <f t="shared" si="228"/>
        <v>0</v>
      </c>
      <c r="U178" s="27" t="e">
        <f t="shared" ref="U178:U183" si="243">INDEX(N$89:N$96,R91)</f>
        <v>#N/A</v>
      </c>
      <c r="V178" s="27">
        <f t="shared" si="229"/>
        <v>0</v>
      </c>
      <c r="W178" s="27" t="e">
        <f t="shared" si="230"/>
        <v>#N/A</v>
      </c>
      <c r="X178" s="27">
        <f t="shared" si="231"/>
        <v>0</v>
      </c>
      <c r="Y178" s="27" t="e">
        <f t="shared" si="232"/>
        <v>#N/A</v>
      </c>
      <c r="Z178" s="27">
        <f t="shared" si="233"/>
        <v>0</v>
      </c>
      <c r="AA178" s="27" t="e">
        <f t="shared" si="234"/>
        <v>#N/A</v>
      </c>
      <c r="AB178" s="27">
        <f t="shared" si="235"/>
        <v>0</v>
      </c>
      <c r="AC178" s="27" t="e">
        <f t="shared" si="236"/>
        <v>#N/A</v>
      </c>
      <c r="AD178" s="27">
        <f t="shared" si="237"/>
        <v>0</v>
      </c>
      <c r="AE178" s="27" t="e">
        <f t="shared" si="238"/>
        <v>#N/A</v>
      </c>
      <c r="AF178" s="27">
        <f t="shared" si="239"/>
        <v>0</v>
      </c>
      <c r="AG178" s="27" t="e">
        <f t="shared" si="240"/>
        <v>#N/A</v>
      </c>
      <c r="AH178" s="27">
        <f t="shared" si="241"/>
        <v>0</v>
      </c>
      <c r="AI178" s="27">
        <f t="shared" si="242"/>
        <v>36</v>
      </c>
      <c r="AJ178" s="114">
        <f t="shared" si="221"/>
        <v>206.52777777777777</v>
      </c>
    </row>
    <row r="179" spans="1:36" x14ac:dyDescent="0.25">
      <c r="C179" s="27" t="str">
        <f t="shared" si="213"/>
        <v>BVR 2</v>
      </c>
      <c r="D179" s="27">
        <f t="shared" si="214"/>
        <v>12</v>
      </c>
      <c r="E179" s="113">
        <f t="shared" si="222"/>
        <v>12</v>
      </c>
      <c r="F179" s="113"/>
      <c r="G179" s="113">
        <f t="shared" si="215"/>
        <v>12</v>
      </c>
      <c r="H179" s="113">
        <f t="shared" si="223"/>
        <v>12</v>
      </c>
      <c r="I179" s="113"/>
      <c r="J179" s="27">
        <f t="shared" si="216"/>
        <v>12</v>
      </c>
      <c r="K179" s="27">
        <f t="shared" si="224"/>
        <v>12</v>
      </c>
      <c r="L179" s="114" t="e">
        <f t="shared" si="217"/>
        <v>#N/A</v>
      </c>
      <c r="M179" s="27">
        <f t="shared" si="225"/>
        <v>0</v>
      </c>
      <c r="N179" s="27" t="e">
        <f t="shared" si="218"/>
        <v>#N/A</v>
      </c>
      <c r="O179" s="27">
        <f t="shared" si="226"/>
        <v>0</v>
      </c>
      <c r="P179" s="114" t="e">
        <f t="shared" si="219"/>
        <v>#N/A</v>
      </c>
      <c r="Q179" s="27">
        <f t="shared" si="227"/>
        <v>0</v>
      </c>
      <c r="R179" s="27" t="e">
        <f t="shared" si="220"/>
        <v>#N/A</v>
      </c>
      <c r="S179" s="27">
        <f t="shared" si="228"/>
        <v>0</v>
      </c>
      <c r="U179" s="27" t="e">
        <f t="shared" si="243"/>
        <v>#N/A</v>
      </c>
      <c r="V179" s="27">
        <f t="shared" si="229"/>
        <v>0</v>
      </c>
      <c r="W179" s="27" t="e">
        <f t="shared" si="230"/>
        <v>#N/A</v>
      </c>
      <c r="X179" s="27">
        <f t="shared" si="231"/>
        <v>0</v>
      </c>
      <c r="Y179" s="27" t="e">
        <f t="shared" si="232"/>
        <v>#N/A</v>
      </c>
      <c r="Z179" s="27">
        <f t="shared" si="233"/>
        <v>0</v>
      </c>
      <c r="AA179" s="27" t="e">
        <f t="shared" si="234"/>
        <v>#N/A</v>
      </c>
      <c r="AB179" s="27">
        <f t="shared" si="235"/>
        <v>0</v>
      </c>
      <c r="AC179" s="27" t="e">
        <f t="shared" si="236"/>
        <v>#N/A</v>
      </c>
      <c r="AD179" s="27">
        <f t="shared" si="237"/>
        <v>0</v>
      </c>
      <c r="AE179" s="27" t="e">
        <f t="shared" si="238"/>
        <v>#N/A</v>
      </c>
      <c r="AF179" s="27">
        <f t="shared" si="239"/>
        <v>0</v>
      </c>
      <c r="AG179" s="27" t="e">
        <f t="shared" si="240"/>
        <v>#N/A</v>
      </c>
      <c r="AH179" s="27">
        <f t="shared" si="241"/>
        <v>0</v>
      </c>
      <c r="AI179" s="27">
        <f t="shared" si="242"/>
        <v>36</v>
      </c>
      <c r="AJ179" s="114">
        <f t="shared" si="221"/>
        <v>212.41666666666666</v>
      </c>
    </row>
    <row r="180" spans="1:36" x14ac:dyDescent="0.25">
      <c r="C180" s="27" t="str">
        <f t="shared" si="213"/>
        <v>Tornados 2</v>
      </c>
      <c r="D180" s="27">
        <f t="shared" si="214"/>
        <v>12</v>
      </c>
      <c r="E180" s="113">
        <f t="shared" si="222"/>
        <v>12</v>
      </c>
      <c r="F180" s="113"/>
      <c r="G180" s="113">
        <f t="shared" si="215"/>
        <v>12</v>
      </c>
      <c r="H180" s="113">
        <f t="shared" si="223"/>
        <v>12</v>
      </c>
      <c r="I180" s="113"/>
      <c r="J180" s="27">
        <f t="shared" si="216"/>
        <v>12</v>
      </c>
      <c r="K180" s="27">
        <f t="shared" si="224"/>
        <v>12</v>
      </c>
      <c r="L180" s="114" t="e">
        <f t="shared" si="217"/>
        <v>#N/A</v>
      </c>
      <c r="M180" s="27">
        <f t="shared" si="225"/>
        <v>0</v>
      </c>
      <c r="N180" s="27" t="e">
        <f t="shared" si="218"/>
        <v>#N/A</v>
      </c>
      <c r="O180" s="27">
        <f t="shared" si="226"/>
        <v>0</v>
      </c>
      <c r="P180" s="114" t="e">
        <f t="shared" si="219"/>
        <v>#N/A</v>
      </c>
      <c r="Q180" s="27">
        <f t="shared" si="227"/>
        <v>0</v>
      </c>
      <c r="R180" s="27" t="e">
        <f t="shared" si="220"/>
        <v>#N/A</v>
      </c>
      <c r="S180" s="27">
        <f t="shared" si="228"/>
        <v>0</v>
      </c>
      <c r="U180" s="27" t="e">
        <f t="shared" si="243"/>
        <v>#N/A</v>
      </c>
      <c r="V180" s="27">
        <f t="shared" si="229"/>
        <v>0</v>
      </c>
      <c r="W180" s="27" t="e">
        <f t="shared" si="230"/>
        <v>#N/A</v>
      </c>
      <c r="X180" s="27">
        <f t="shared" si="231"/>
        <v>0</v>
      </c>
      <c r="Y180" s="27" t="e">
        <f t="shared" si="232"/>
        <v>#N/A</v>
      </c>
      <c r="Z180" s="27">
        <f t="shared" si="233"/>
        <v>0</v>
      </c>
      <c r="AA180" s="27" t="e">
        <f t="shared" si="234"/>
        <v>#N/A</v>
      </c>
      <c r="AB180" s="27">
        <f t="shared" si="235"/>
        <v>0</v>
      </c>
      <c r="AC180" s="27" t="e">
        <f t="shared" si="236"/>
        <v>#N/A</v>
      </c>
      <c r="AD180" s="27">
        <f t="shared" si="237"/>
        <v>0</v>
      </c>
      <c r="AE180" s="27" t="e">
        <f t="shared" si="238"/>
        <v>#N/A</v>
      </c>
      <c r="AF180" s="27">
        <f t="shared" si="239"/>
        <v>0</v>
      </c>
      <c r="AG180" s="27" t="e">
        <f t="shared" si="240"/>
        <v>#N/A</v>
      </c>
      <c r="AH180" s="27">
        <f t="shared" si="241"/>
        <v>0</v>
      </c>
      <c r="AI180" s="27">
        <f t="shared" si="242"/>
        <v>36</v>
      </c>
      <c r="AJ180" s="114">
        <f t="shared" si="221"/>
        <v>200.22222222222223</v>
      </c>
    </row>
    <row r="181" spans="1:36" x14ac:dyDescent="0.25">
      <c r="C181" s="27" t="str">
        <f t="shared" si="213"/>
        <v>BVR 1</v>
      </c>
      <c r="D181" s="27">
        <f t="shared" si="214"/>
        <v>12</v>
      </c>
      <c r="E181" s="113">
        <f t="shared" si="222"/>
        <v>12</v>
      </c>
      <c r="F181" s="113"/>
      <c r="G181" s="113">
        <f t="shared" si="215"/>
        <v>12</v>
      </c>
      <c r="H181" s="113">
        <f t="shared" si="223"/>
        <v>12</v>
      </c>
      <c r="I181" s="113"/>
      <c r="J181" s="27">
        <f t="shared" si="216"/>
        <v>12</v>
      </c>
      <c r="K181" s="27">
        <f t="shared" si="224"/>
        <v>12</v>
      </c>
      <c r="L181" s="114" t="e">
        <f t="shared" si="217"/>
        <v>#N/A</v>
      </c>
      <c r="M181" s="27">
        <f t="shared" si="225"/>
        <v>0</v>
      </c>
      <c r="N181" s="27" t="e">
        <f t="shared" si="218"/>
        <v>#N/A</v>
      </c>
      <c r="O181" s="27">
        <f t="shared" si="226"/>
        <v>0</v>
      </c>
      <c r="P181" s="114" t="e">
        <f t="shared" si="219"/>
        <v>#N/A</v>
      </c>
      <c r="Q181" s="27">
        <f t="shared" si="227"/>
        <v>0</v>
      </c>
      <c r="R181" s="27" t="e">
        <f t="shared" si="220"/>
        <v>#N/A</v>
      </c>
      <c r="S181" s="27">
        <f t="shared" si="228"/>
        <v>0</v>
      </c>
      <c r="U181" s="27" t="e">
        <f t="shared" si="243"/>
        <v>#N/A</v>
      </c>
      <c r="V181" s="27">
        <f t="shared" si="229"/>
        <v>0</v>
      </c>
      <c r="W181" s="27" t="e">
        <f t="shared" si="230"/>
        <v>#N/A</v>
      </c>
      <c r="X181" s="27">
        <f t="shared" si="231"/>
        <v>0</v>
      </c>
      <c r="Y181" s="27" t="e">
        <f t="shared" si="232"/>
        <v>#N/A</v>
      </c>
      <c r="Z181" s="27">
        <f t="shared" si="233"/>
        <v>0</v>
      </c>
      <c r="AA181" s="27" t="e">
        <f t="shared" si="234"/>
        <v>#N/A</v>
      </c>
      <c r="AB181" s="27">
        <f t="shared" si="235"/>
        <v>0</v>
      </c>
      <c r="AC181" s="27" t="e">
        <f t="shared" si="236"/>
        <v>#N/A</v>
      </c>
      <c r="AD181" s="27">
        <f t="shared" si="237"/>
        <v>0</v>
      </c>
      <c r="AE181" s="27" t="e">
        <f t="shared" si="238"/>
        <v>#N/A</v>
      </c>
      <c r="AF181" s="27">
        <f t="shared" si="239"/>
        <v>0</v>
      </c>
      <c r="AG181" s="27" t="e">
        <f t="shared" si="240"/>
        <v>#N/A</v>
      </c>
      <c r="AH181" s="27">
        <f t="shared" si="241"/>
        <v>0</v>
      </c>
      <c r="AI181" s="27">
        <f t="shared" si="242"/>
        <v>36</v>
      </c>
      <c r="AJ181" s="114">
        <f t="shared" si="221"/>
        <v>219</v>
      </c>
    </row>
    <row r="182" spans="1:36" x14ac:dyDescent="0.25">
      <c r="C182" s="27" t="str">
        <f t="shared" si="213"/>
        <v/>
      </c>
      <c r="D182" s="27" t="str">
        <f t="shared" si="214"/>
        <v/>
      </c>
      <c r="E182" s="113" t="str">
        <f t="shared" si="222"/>
        <v/>
      </c>
      <c r="F182" s="113"/>
      <c r="G182" s="113" t="str">
        <f t="shared" si="215"/>
        <v/>
      </c>
      <c r="H182" s="113" t="str">
        <f t="shared" si="223"/>
        <v/>
      </c>
      <c r="I182" s="113"/>
      <c r="J182" s="27" t="str">
        <f t="shared" si="216"/>
        <v/>
      </c>
      <c r="K182" s="27" t="str">
        <f t="shared" si="224"/>
        <v/>
      </c>
      <c r="L182" s="114" t="str">
        <f t="shared" si="217"/>
        <v/>
      </c>
      <c r="M182" s="27" t="str">
        <f t="shared" si="225"/>
        <v/>
      </c>
      <c r="N182" s="27" t="str">
        <f t="shared" si="218"/>
        <v/>
      </c>
      <c r="O182" s="27" t="str">
        <f t="shared" si="226"/>
        <v/>
      </c>
      <c r="P182" s="114" t="str">
        <f t="shared" si="219"/>
        <v/>
      </c>
      <c r="Q182" s="27" t="str">
        <f t="shared" si="227"/>
        <v/>
      </c>
      <c r="R182" s="27" t="str">
        <f t="shared" si="220"/>
        <v/>
      </c>
      <c r="S182" s="27" t="str">
        <f t="shared" si="228"/>
        <v/>
      </c>
      <c r="U182" s="27" t="str">
        <f t="shared" si="243"/>
        <v/>
      </c>
      <c r="V182" s="27" t="str">
        <f t="shared" si="229"/>
        <v/>
      </c>
      <c r="W182" s="27" t="str">
        <f t="shared" si="230"/>
        <v/>
      </c>
      <c r="X182" s="27" t="str">
        <f t="shared" si="231"/>
        <v/>
      </c>
      <c r="Y182" s="27" t="str">
        <f t="shared" si="232"/>
        <v/>
      </c>
      <c r="Z182" s="27" t="str">
        <f t="shared" si="233"/>
        <v/>
      </c>
      <c r="AA182" s="27" t="str">
        <f t="shared" si="234"/>
        <v/>
      </c>
      <c r="AB182" s="27" t="str">
        <f t="shared" si="235"/>
        <v/>
      </c>
      <c r="AC182" s="27" t="str">
        <f t="shared" si="236"/>
        <v/>
      </c>
      <c r="AD182" s="27" t="str">
        <f t="shared" si="237"/>
        <v/>
      </c>
      <c r="AE182" s="27" t="str">
        <f t="shared" si="238"/>
        <v/>
      </c>
      <c r="AF182" s="27" t="str">
        <f t="shared" si="239"/>
        <v/>
      </c>
      <c r="AG182" s="27" t="str">
        <f t="shared" si="240"/>
        <v/>
      </c>
      <c r="AH182" s="27" t="str">
        <f t="shared" si="241"/>
        <v/>
      </c>
      <c r="AI182" s="27" t="e">
        <f t="shared" si="242"/>
        <v>#VALUE!</v>
      </c>
      <c r="AJ182" s="114" t="e">
        <f t="shared" si="221"/>
        <v>#VALUE!</v>
      </c>
    </row>
    <row r="183" spans="1:36" x14ac:dyDescent="0.25">
      <c r="C183" s="27" t="str">
        <f t="shared" si="213"/>
        <v/>
      </c>
      <c r="D183" s="27" t="str">
        <f t="shared" si="214"/>
        <v/>
      </c>
      <c r="E183" s="113" t="str">
        <f t="shared" si="222"/>
        <v/>
      </c>
      <c r="F183" s="113"/>
      <c r="G183" s="113" t="str">
        <f t="shared" si="215"/>
        <v/>
      </c>
      <c r="H183" s="113" t="str">
        <f t="shared" si="223"/>
        <v/>
      </c>
      <c r="I183" s="113"/>
      <c r="J183" s="27" t="str">
        <f t="shared" si="216"/>
        <v/>
      </c>
      <c r="K183" s="27" t="str">
        <f t="shared" si="224"/>
        <v/>
      </c>
      <c r="L183" s="114" t="str">
        <f t="shared" si="217"/>
        <v/>
      </c>
      <c r="M183" s="27" t="str">
        <f t="shared" si="225"/>
        <v/>
      </c>
      <c r="N183" s="27" t="str">
        <f t="shared" si="218"/>
        <v/>
      </c>
      <c r="O183" s="27" t="str">
        <f t="shared" si="226"/>
        <v/>
      </c>
      <c r="P183" s="114" t="str">
        <f t="shared" si="219"/>
        <v/>
      </c>
      <c r="Q183" s="27" t="str">
        <f t="shared" si="227"/>
        <v/>
      </c>
      <c r="R183" s="27" t="str">
        <f t="shared" si="220"/>
        <v/>
      </c>
      <c r="S183" s="27" t="str">
        <f t="shared" si="228"/>
        <v/>
      </c>
      <c r="U183" s="27" t="str">
        <f t="shared" si="243"/>
        <v/>
      </c>
      <c r="V183" s="27" t="str">
        <f t="shared" si="229"/>
        <v/>
      </c>
      <c r="W183" s="27" t="str">
        <f t="shared" si="230"/>
        <v/>
      </c>
      <c r="X183" s="27" t="str">
        <f t="shared" si="231"/>
        <v/>
      </c>
      <c r="Y183" s="27" t="str">
        <f t="shared" si="232"/>
        <v/>
      </c>
      <c r="Z183" s="27" t="str">
        <f t="shared" si="233"/>
        <v/>
      </c>
      <c r="AA183" s="27" t="str">
        <f t="shared" si="234"/>
        <v/>
      </c>
      <c r="AB183" s="27" t="str">
        <f t="shared" si="235"/>
        <v/>
      </c>
      <c r="AC183" s="27" t="str">
        <f t="shared" si="236"/>
        <v/>
      </c>
      <c r="AD183" s="27" t="str">
        <f t="shared" si="237"/>
        <v/>
      </c>
      <c r="AE183" s="27" t="str">
        <f t="shared" si="238"/>
        <v/>
      </c>
      <c r="AF183" s="27" t="str">
        <f t="shared" si="239"/>
        <v/>
      </c>
      <c r="AG183" s="27" t="str">
        <f t="shared" si="240"/>
        <v/>
      </c>
      <c r="AH183" s="27" t="str">
        <f t="shared" si="241"/>
        <v/>
      </c>
      <c r="AI183" s="27" t="e">
        <f t="shared" si="242"/>
        <v>#VALUE!</v>
      </c>
      <c r="AJ183" s="114" t="e">
        <f t="shared" si="221"/>
        <v>#VALUE!</v>
      </c>
    </row>
    <row r="184" spans="1:36" x14ac:dyDescent="0.25">
      <c r="E184" s="113"/>
      <c r="F184" s="113"/>
      <c r="G184" s="113"/>
      <c r="H184" s="113"/>
      <c r="I184" s="113"/>
    </row>
    <row r="185" spans="1:36" x14ac:dyDescent="0.25">
      <c r="A185" s="115" t="s">
        <v>103</v>
      </c>
    </row>
    <row r="186" spans="1:36" x14ac:dyDescent="0.25">
      <c r="B186" s="26" t="s">
        <v>95</v>
      </c>
      <c r="D186" s="26" t="s">
        <v>73</v>
      </c>
      <c r="G186" s="26" t="s">
        <v>100</v>
      </c>
      <c r="J186" s="26" t="s">
        <v>74</v>
      </c>
      <c r="L186" s="27" t="s">
        <v>97</v>
      </c>
      <c r="M186" s="27" t="s">
        <v>98</v>
      </c>
      <c r="N186" s="156" t="s">
        <v>145</v>
      </c>
      <c r="O186" s="156"/>
      <c r="P186" s="156" t="s">
        <v>146</v>
      </c>
      <c r="Q186" s="156"/>
      <c r="R186" s="156" t="s">
        <v>147</v>
      </c>
      <c r="S186" s="156"/>
      <c r="T186" s="156" t="s">
        <v>148</v>
      </c>
      <c r="U186" s="156"/>
    </row>
    <row r="187" spans="1:36" x14ac:dyDescent="0.25">
      <c r="A187" s="27">
        <v>1</v>
      </c>
      <c r="B187" s="27" t="str">
        <f t="shared" ref="B187:B194" si="244">INDEX(C$167:C$174,AK167)</f>
        <v>BVR 1</v>
      </c>
      <c r="C187" s="27" t="str">
        <f>IFERROR(B187,"")</f>
        <v>BVR 1</v>
      </c>
      <c r="D187" s="27">
        <f t="shared" ref="D187:D194" si="245">INDEX(AI$167:AI$174,AK167)</f>
        <v>7884</v>
      </c>
      <c r="E187" s="27">
        <f>IFERROR(D187,"")</f>
        <v>7884</v>
      </c>
      <c r="G187" s="27">
        <f t="shared" ref="G187:G194" si="246">INDEX(AI$176:AI$183,AK167)</f>
        <v>36</v>
      </c>
      <c r="H187" s="27">
        <f>IFERROR(G187,"")</f>
        <v>36</v>
      </c>
      <c r="J187" s="114">
        <f t="shared" ref="J187:J194" si="247">INDEX(AJ$176:AJ$183,AK167)</f>
        <v>219</v>
      </c>
      <c r="K187" s="114">
        <f>IFERROR(J187,"")</f>
        <v>219</v>
      </c>
      <c r="L187" s="27">
        <v>1</v>
      </c>
      <c r="M187" s="27">
        <f>MATCH(C187,J$2:J$9,0)</f>
        <v>5</v>
      </c>
      <c r="N187" s="27" t="str">
        <f>IF($C187="","",INDEX(K$2:K$9,$M187))</f>
        <v>Fehr</v>
      </c>
      <c r="O187" s="27" t="str">
        <f t="shared" ref="O187:U194" si="248">IF($C187="","",INDEX(L$2:L$9,$M187))</f>
        <v>Patrick</v>
      </c>
      <c r="P187" s="27" t="str">
        <f t="shared" si="248"/>
        <v>Bacchi</v>
      </c>
      <c r="Q187" s="27" t="str">
        <f t="shared" si="248"/>
        <v>Pascal</v>
      </c>
      <c r="R187" s="27" t="str">
        <f t="shared" si="248"/>
        <v>Simeaner</v>
      </c>
      <c r="S187" s="27" t="str">
        <f t="shared" si="248"/>
        <v>Andreas</v>
      </c>
      <c r="T187" s="27" t="str">
        <f t="shared" si="248"/>
        <v/>
      </c>
      <c r="U187" s="27" t="str">
        <f t="shared" si="248"/>
        <v/>
      </c>
    </row>
    <row r="188" spans="1:36" x14ac:dyDescent="0.25">
      <c r="A188" s="27">
        <v>2</v>
      </c>
      <c r="B188" s="27" t="str">
        <f t="shared" si="244"/>
        <v>BVR 2</v>
      </c>
      <c r="C188" s="27" t="str">
        <f t="shared" ref="C188:C194" si="249">IFERROR(B188,"")</f>
        <v>BVR 2</v>
      </c>
      <c r="D188" s="27">
        <f t="shared" si="245"/>
        <v>7647</v>
      </c>
      <c r="E188" s="27">
        <f t="shared" ref="E188:E194" si="250">IFERROR(D188,"")</f>
        <v>7647</v>
      </c>
      <c r="G188" s="27">
        <f t="shared" si="246"/>
        <v>36</v>
      </c>
      <c r="H188" s="27">
        <f t="shared" ref="H188:H194" si="251">IFERROR(G188,"")</f>
        <v>36</v>
      </c>
      <c r="J188" s="114">
        <f t="shared" si="247"/>
        <v>212.41666666666666</v>
      </c>
      <c r="K188" s="114">
        <f t="shared" ref="K188:K194" si="252">IFERROR(J188,"")</f>
        <v>212.41666666666666</v>
      </c>
      <c r="L188" s="27">
        <v>2</v>
      </c>
      <c r="M188" s="27">
        <f t="shared" ref="M188:M194" si="253">MATCH(C188,J$2:J$9,0)</f>
        <v>4</v>
      </c>
      <c r="N188" s="27" t="str">
        <f t="shared" ref="N188:N194" si="254">IF($C188="","",INDEX(K$2:K$9,$M188))</f>
        <v>Sieber</v>
      </c>
      <c r="O188" s="27" t="str">
        <f t="shared" si="248"/>
        <v>Heini</v>
      </c>
      <c r="P188" s="27" t="str">
        <f t="shared" si="248"/>
        <v>Kalkman</v>
      </c>
      <c r="Q188" s="27" t="str">
        <f t="shared" si="248"/>
        <v>Iris</v>
      </c>
      <c r="R188" s="27" t="str">
        <f t="shared" si="248"/>
        <v>Kalkman</v>
      </c>
      <c r="S188" s="27" t="str">
        <f t="shared" si="248"/>
        <v>Jarden</v>
      </c>
      <c r="T188" s="27" t="str">
        <f t="shared" si="248"/>
        <v>Torsello</v>
      </c>
      <c r="U188" s="27" t="str">
        <f t="shared" si="248"/>
        <v>Marco</v>
      </c>
    </row>
    <row r="189" spans="1:36" x14ac:dyDescent="0.25">
      <c r="A189" s="27">
        <v>3</v>
      </c>
      <c r="B189" s="27" t="str">
        <f t="shared" si="244"/>
        <v>Flying Pins</v>
      </c>
      <c r="C189" s="27" t="str">
        <f t="shared" si="249"/>
        <v>Flying Pins</v>
      </c>
      <c r="D189" s="27">
        <f t="shared" si="245"/>
        <v>7608</v>
      </c>
      <c r="E189" s="27">
        <f t="shared" si="250"/>
        <v>7608</v>
      </c>
      <c r="G189" s="27">
        <f t="shared" si="246"/>
        <v>36</v>
      </c>
      <c r="H189" s="27">
        <f t="shared" si="251"/>
        <v>36</v>
      </c>
      <c r="J189" s="114">
        <f t="shared" si="247"/>
        <v>211.33333333333334</v>
      </c>
      <c r="K189" s="114">
        <f t="shared" si="252"/>
        <v>211.33333333333334</v>
      </c>
      <c r="L189" s="27">
        <v>3</v>
      </c>
      <c r="M189" s="27">
        <f t="shared" si="253"/>
        <v>1</v>
      </c>
      <c r="N189" s="27" t="str">
        <f t="shared" si="254"/>
        <v>Tellenbach</v>
      </c>
      <c r="O189" s="27" t="str">
        <f t="shared" si="248"/>
        <v>Hansruedi</v>
      </c>
      <c r="P189" s="27" t="str">
        <f t="shared" si="248"/>
        <v>Fehr</v>
      </c>
      <c r="Q189" s="27" t="str">
        <f t="shared" si="248"/>
        <v>Markus</v>
      </c>
      <c r="R189" s="27" t="str">
        <f t="shared" si="248"/>
        <v>Schäpper</v>
      </c>
      <c r="S189" s="27" t="str">
        <f t="shared" si="248"/>
        <v>Benjamin</v>
      </c>
      <c r="T189" s="27" t="str">
        <f t="shared" si="248"/>
        <v>Hodzic</v>
      </c>
      <c r="U189" s="27" t="str">
        <f t="shared" si="248"/>
        <v>Levin</v>
      </c>
    </row>
    <row r="190" spans="1:36" x14ac:dyDescent="0.25">
      <c r="A190" s="27">
        <v>4</v>
      </c>
      <c r="B190" s="27" t="str">
        <f t="shared" si="244"/>
        <v>Tornados 1</v>
      </c>
      <c r="C190" s="27" t="str">
        <f t="shared" si="249"/>
        <v>Tornados 1</v>
      </c>
      <c r="D190" s="27">
        <f t="shared" si="245"/>
        <v>7435</v>
      </c>
      <c r="E190" s="27">
        <f t="shared" si="250"/>
        <v>7435</v>
      </c>
      <c r="G190" s="27">
        <f t="shared" si="246"/>
        <v>36</v>
      </c>
      <c r="H190" s="27">
        <f t="shared" si="251"/>
        <v>36</v>
      </c>
      <c r="J190" s="114">
        <f t="shared" si="247"/>
        <v>206.52777777777777</v>
      </c>
      <c r="K190" s="114">
        <f t="shared" si="252"/>
        <v>206.52777777777777</v>
      </c>
      <c r="L190" s="27">
        <v>4</v>
      </c>
      <c r="M190" s="27">
        <f t="shared" si="253"/>
        <v>2</v>
      </c>
      <c r="N190" s="27" t="str">
        <f t="shared" si="254"/>
        <v>Unternährer</v>
      </c>
      <c r="O190" s="27" t="str">
        <f t="shared" si="248"/>
        <v>Peter</v>
      </c>
      <c r="P190" s="27" t="str">
        <f t="shared" si="248"/>
        <v>Seiler</v>
      </c>
      <c r="Q190" s="27" t="str">
        <f t="shared" si="248"/>
        <v>Franz</v>
      </c>
      <c r="R190" s="27" t="str">
        <f t="shared" si="248"/>
        <v>Hutter</v>
      </c>
      <c r="S190" s="27" t="str">
        <f t="shared" si="248"/>
        <v>Marcel</v>
      </c>
      <c r="T190" s="27" t="str">
        <f t="shared" si="248"/>
        <v/>
      </c>
      <c r="U190" s="27" t="str">
        <f t="shared" si="248"/>
        <v/>
      </c>
    </row>
    <row r="191" spans="1:36" x14ac:dyDescent="0.25">
      <c r="A191" s="27">
        <v>5</v>
      </c>
      <c r="B191" s="27" t="str">
        <f t="shared" si="244"/>
        <v>Tornados 2</v>
      </c>
      <c r="C191" s="27" t="str">
        <f t="shared" si="249"/>
        <v>Tornados 2</v>
      </c>
      <c r="D191" s="27">
        <f t="shared" si="245"/>
        <v>7208</v>
      </c>
      <c r="E191" s="27">
        <f t="shared" si="250"/>
        <v>7208</v>
      </c>
      <c r="G191" s="27">
        <f t="shared" si="246"/>
        <v>36</v>
      </c>
      <c r="H191" s="27">
        <f t="shared" si="251"/>
        <v>36</v>
      </c>
      <c r="J191" s="114">
        <f t="shared" si="247"/>
        <v>200.22222222222223</v>
      </c>
      <c r="K191" s="114">
        <f t="shared" si="252"/>
        <v>200.22222222222223</v>
      </c>
      <c r="L191" s="27">
        <v>5</v>
      </c>
      <c r="M191" s="27">
        <f t="shared" si="253"/>
        <v>3</v>
      </c>
      <c r="N191" s="27" t="str">
        <f t="shared" si="254"/>
        <v>Schönenberger</v>
      </c>
      <c r="O191" s="27" t="str">
        <f t="shared" si="248"/>
        <v>Myrta</v>
      </c>
      <c r="P191" s="27" t="str">
        <f t="shared" si="248"/>
        <v>Zeberli</v>
      </c>
      <c r="Q191" s="27" t="str">
        <f t="shared" si="248"/>
        <v>Jacqueline</v>
      </c>
      <c r="R191" s="27" t="str">
        <f t="shared" si="248"/>
        <v>Kalt</v>
      </c>
      <c r="S191" s="27" t="str">
        <f t="shared" si="248"/>
        <v>Angela</v>
      </c>
      <c r="T191" s="27" t="str">
        <f t="shared" si="248"/>
        <v>Bächler</v>
      </c>
      <c r="U191" s="27" t="str">
        <f t="shared" si="248"/>
        <v>Sandro</v>
      </c>
    </row>
    <row r="192" spans="1:36" x14ac:dyDescent="0.25">
      <c r="A192" s="27">
        <v>6</v>
      </c>
      <c r="B192" s="27" t="e">
        <f t="shared" si="244"/>
        <v>#N/A</v>
      </c>
      <c r="C192" s="27" t="str">
        <f t="shared" si="249"/>
        <v/>
      </c>
      <c r="D192" s="27" t="e">
        <f t="shared" si="245"/>
        <v>#N/A</v>
      </c>
      <c r="E192" s="27" t="str">
        <f t="shared" si="250"/>
        <v/>
      </c>
      <c r="G192" s="27" t="e">
        <f t="shared" si="246"/>
        <v>#N/A</v>
      </c>
      <c r="H192" s="27" t="str">
        <f t="shared" si="251"/>
        <v/>
      </c>
      <c r="J192" s="114" t="e">
        <f t="shared" si="247"/>
        <v>#N/A</v>
      </c>
      <c r="K192" s="114" t="str">
        <f t="shared" si="252"/>
        <v/>
      </c>
      <c r="L192" s="27">
        <v>6</v>
      </c>
      <c r="M192" s="27" t="e">
        <f t="shared" si="253"/>
        <v>#N/A</v>
      </c>
      <c r="N192" s="27" t="str">
        <f t="shared" si="254"/>
        <v/>
      </c>
      <c r="O192" s="27" t="str">
        <f t="shared" si="248"/>
        <v/>
      </c>
      <c r="P192" s="27" t="str">
        <f t="shared" si="248"/>
        <v/>
      </c>
      <c r="Q192" s="27" t="str">
        <f t="shared" si="248"/>
        <v/>
      </c>
      <c r="R192" s="27" t="str">
        <f t="shared" si="248"/>
        <v/>
      </c>
      <c r="S192" s="27" t="str">
        <f t="shared" si="248"/>
        <v/>
      </c>
      <c r="T192" s="27" t="str">
        <f t="shared" si="248"/>
        <v/>
      </c>
      <c r="U192" s="27" t="str">
        <f t="shared" si="248"/>
        <v/>
      </c>
    </row>
    <row r="193" spans="1:21" x14ac:dyDescent="0.25">
      <c r="A193" s="27">
        <v>7</v>
      </c>
      <c r="B193" s="27" t="e">
        <f t="shared" si="244"/>
        <v>#N/A</v>
      </c>
      <c r="C193" s="27" t="str">
        <f t="shared" si="249"/>
        <v/>
      </c>
      <c r="D193" s="27" t="e">
        <f t="shared" si="245"/>
        <v>#N/A</v>
      </c>
      <c r="E193" s="27" t="str">
        <f t="shared" si="250"/>
        <v/>
      </c>
      <c r="G193" s="27" t="e">
        <f t="shared" si="246"/>
        <v>#N/A</v>
      </c>
      <c r="H193" s="27" t="str">
        <f t="shared" si="251"/>
        <v/>
      </c>
      <c r="J193" s="114" t="e">
        <f t="shared" si="247"/>
        <v>#N/A</v>
      </c>
      <c r="K193" s="114" t="str">
        <f t="shared" si="252"/>
        <v/>
      </c>
      <c r="L193" s="27">
        <v>7</v>
      </c>
      <c r="M193" s="27" t="e">
        <f t="shared" si="253"/>
        <v>#N/A</v>
      </c>
      <c r="N193" s="27" t="str">
        <f t="shared" si="254"/>
        <v/>
      </c>
      <c r="O193" s="27" t="str">
        <f t="shared" si="248"/>
        <v/>
      </c>
      <c r="P193" s="27" t="str">
        <f t="shared" si="248"/>
        <v/>
      </c>
      <c r="Q193" s="27" t="str">
        <f t="shared" si="248"/>
        <v/>
      </c>
      <c r="R193" s="27" t="str">
        <f t="shared" si="248"/>
        <v/>
      </c>
      <c r="S193" s="27" t="str">
        <f t="shared" si="248"/>
        <v/>
      </c>
      <c r="T193" s="27" t="str">
        <f t="shared" si="248"/>
        <v/>
      </c>
      <c r="U193" s="27" t="str">
        <f t="shared" si="248"/>
        <v/>
      </c>
    </row>
    <row r="194" spans="1:21" x14ac:dyDescent="0.25">
      <c r="A194" s="27">
        <v>8</v>
      </c>
      <c r="B194" s="27" t="e">
        <f t="shared" si="244"/>
        <v>#N/A</v>
      </c>
      <c r="C194" s="27" t="str">
        <f t="shared" si="249"/>
        <v/>
      </c>
      <c r="D194" s="27" t="e">
        <f t="shared" si="245"/>
        <v>#N/A</v>
      </c>
      <c r="E194" s="27" t="str">
        <f t="shared" si="250"/>
        <v/>
      </c>
      <c r="G194" s="27" t="e">
        <f t="shared" si="246"/>
        <v>#N/A</v>
      </c>
      <c r="H194" s="27" t="str">
        <f t="shared" si="251"/>
        <v/>
      </c>
      <c r="J194" s="114" t="e">
        <f t="shared" si="247"/>
        <v>#N/A</v>
      </c>
      <c r="K194" s="114" t="str">
        <f t="shared" si="252"/>
        <v/>
      </c>
      <c r="L194" s="27">
        <v>8</v>
      </c>
      <c r="M194" s="27" t="e">
        <f t="shared" si="253"/>
        <v>#N/A</v>
      </c>
      <c r="N194" s="27" t="str">
        <f t="shared" si="254"/>
        <v/>
      </c>
      <c r="O194" s="27" t="str">
        <f t="shared" si="248"/>
        <v/>
      </c>
      <c r="P194" s="27" t="str">
        <f t="shared" si="248"/>
        <v/>
      </c>
      <c r="Q194" s="27" t="str">
        <f t="shared" si="248"/>
        <v/>
      </c>
      <c r="R194" s="27" t="str">
        <f t="shared" si="248"/>
        <v/>
      </c>
      <c r="S194" s="27" t="str">
        <f t="shared" si="248"/>
        <v/>
      </c>
      <c r="T194" s="27" t="str">
        <f t="shared" si="248"/>
        <v/>
      </c>
      <c r="U194" s="27" t="str">
        <f t="shared" si="248"/>
        <v/>
      </c>
    </row>
  </sheetData>
  <mergeCells count="64">
    <mergeCell ref="K1:L1"/>
    <mergeCell ref="M1:N1"/>
    <mergeCell ref="O1:P1"/>
    <mergeCell ref="Q1:R1"/>
    <mergeCell ref="U11:V11"/>
    <mergeCell ref="W11:X11"/>
    <mergeCell ref="Y11:Z11"/>
    <mergeCell ref="AA11:AB11"/>
    <mergeCell ref="U22:V22"/>
    <mergeCell ref="W22:X22"/>
    <mergeCell ref="Y22:Z22"/>
    <mergeCell ref="AA22:AB22"/>
    <mergeCell ref="U33:V33"/>
    <mergeCell ref="W33:X33"/>
    <mergeCell ref="Y33:Z33"/>
    <mergeCell ref="AA33:AB33"/>
    <mergeCell ref="U44:V44"/>
    <mergeCell ref="W44:X44"/>
    <mergeCell ref="Y44:Z44"/>
    <mergeCell ref="AA44:AB44"/>
    <mergeCell ref="U55:V55"/>
    <mergeCell ref="W55:X55"/>
    <mergeCell ref="Y55:Z55"/>
    <mergeCell ref="AA55:AB55"/>
    <mergeCell ref="U66:V66"/>
    <mergeCell ref="W66:X66"/>
    <mergeCell ref="Y66:Z66"/>
    <mergeCell ref="AA66:AB66"/>
    <mergeCell ref="U77:V77"/>
    <mergeCell ref="W77:X77"/>
    <mergeCell ref="Y77:Z77"/>
    <mergeCell ref="AA77:AB77"/>
    <mergeCell ref="U88:V88"/>
    <mergeCell ref="W88:X88"/>
    <mergeCell ref="Y88:Z88"/>
    <mergeCell ref="AA88:AB88"/>
    <mergeCell ref="U99:V99"/>
    <mergeCell ref="W99:X99"/>
    <mergeCell ref="Y99:Z99"/>
    <mergeCell ref="AA99:AB99"/>
    <mergeCell ref="U110:V110"/>
    <mergeCell ref="W110:X110"/>
    <mergeCell ref="Y110:Z110"/>
    <mergeCell ref="AA110:AB110"/>
    <mergeCell ref="U121:V121"/>
    <mergeCell ref="W121:X121"/>
    <mergeCell ref="Y121:Z121"/>
    <mergeCell ref="AA121:AB121"/>
    <mergeCell ref="U132:V132"/>
    <mergeCell ref="W132:X132"/>
    <mergeCell ref="Y132:Z132"/>
    <mergeCell ref="AA132:AB132"/>
    <mergeCell ref="W143:X143"/>
    <mergeCell ref="Y143:Z143"/>
    <mergeCell ref="AA143:AB143"/>
    <mergeCell ref="U154:V154"/>
    <mergeCell ref="W154:X154"/>
    <mergeCell ref="Y154:Z154"/>
    <mergeCell ref="AA154:AB154"/>
    <mergeCell ref="N186:O186"/>
    <mergeCell ref="P186:Q186"/>
    <mergeCell ref="R186:S186"/>
    <mergeCell ref="T186:U186"/>
    <mergeCell ref="U143:V14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5"/>
  <sheetViews>
    <sheetView topLeftCell="A49" zoomScale="70" zoomScaleNormal="70" workbookViewId="0">
      <selection activeCell="N80" sqref="N80"/>
    </sheetView>
  </sheetViews>
  <sheetFormatPr baseColWidth="10" defaultRowHeight="15" x14ac:dyDescent="0.25"/>
  <cols>
    <col min="1" max="1" width="10.5703125" style="7" customWidth="1"/>
    <col min="2" max="2" width="15" style="7" customWidth="1"/>
    <col min="3" max="3" width="13.140625" style="7" customWidth="1"/>
    <col min="4" max="4" width="20.28515625" style="124" bestFit="1" customWidth="1"/>
    <col min="5" max="9" width="5.7109375" style="124" customWidth="1"/>
    <col min="10" max="12" width="5.7109375" style="7" customWidth="1"/>
    <col min="13" max="18" width="5.7109375" style="124" customWidth="1"/>
    <col min="19" max="21" width="5.7109375" style="7" customWidth="1"/>
    <col min="22" max="27" width="5.7109375" style="124" customWidth="1"/>
    <col min="28" max="30" width="5.7109375" style="7" customWidth="1"/>
    <col min="31" max="36" width="5.7109375" style="124" customWidth="1"/>
    <col min="37" max="39" width="5.7109375" style="7" customWidth="1"/>
    <col min="40" max="45" width="5.7109375" style="124" customWidth="1"/>
    <col min="46" max="48" width="5.7109375" style="7" customWidth="1"/>
    <col min="49" max="54" width="5.7109375" style="124" customWidth="1"/>
    <col min="55" max="57" width="5.7109375" style="7" customWidth="1"/>
    <col min="58" max="63" width="5.7109375" style="124" customWidth="1"/>
    <col min="64" max="66" width="5.7109375" style="7" customWidth="1"/>
    <col min="67" max="72" width="5.7109375" style="124" customWidth="1"/>
    <col min="73" max="75" width="5.7109375" style="7" customWidth="1"/>
    <col min="76" max="81" width="5.7109375" style="124" customWidth="1"/>
    <col min="82" max="84" width="5.7109375" style="7" customWidth="1"/>
    <col min="85" max="90" width="5.7109375" style="124" customWidth="1"/>
    <col min="91" max="93" width="5.7109375" style="7" customWidth="1"/>
    <col min="94" max="99" width="5.7109375" style="124" customWidth="1"/>
    <col min="100" max="102" width="5.7109375" style="7" customWidth="1"/>
    <col min="103" max="108" width="5.7109375" style="124" customWidth="1"/>
    <col min="109" max="111" width="5.7109375" style="7" customWidth="1"/>
    <col min="112" max="117" width="5.7109375" style="124" customWidth="1"/>
    <col min="118" max="120" width="5.7109375" style="7" customWidth="1"/>
    <col min="121" max="126" width="5.7109375" style="124" customWidth="1"/>
    <col min="127" max="16384" width="11.42578125" style="7"/>
  </cols>
  <sheetData>
    <row r="1" spans="1:126" ht="18.75" x14ac:dyDescent="0.25">
      <c r="A1" s="134" t="s">
        <v>157</v>
      </c>
    </row>
    <row r="3" spans="1:126" x14ac:dyDescent="0.25">
      <c r="A3" s="157" t="s">
        <v>79</v>
      </c>
      <c r="B3" s="157"/>
      <c r="C3" s="157"/>
      <c r="D3" s="157"/>
      <c r="E3" s="157"/>
      <c r="F3" s="157"/>
      <c r="G3" s="157"/>
      <c r="H3" s="157"/>
      <c r="I3" s="157"/>
      <c r="J3" s="157" t="s">
        <v>80</v>
      </c>
      <c r="K3" s="157"/>
      <c r="L3" s="157"/>
      <c r="M3" s="157"/>
      <c r="N3" s="157"/>
      <c r="O3" s="157"/>
      <c r="P3" s="157"/>
      <c r="Q3" s="157"/>
      <c r="R3" s="157"/>
      <c r="S3" s="157" t="s">
        <v>81</v>
      </c>
      <c r="T3" s="157"/>
      <c r="U3" s="157"/>
      <c r="V3" s="157"/>
      <c r="W3" s="157"/>
      <c r="X3" s="157"/>
      <c r="Y3" s="157"/>
      <c r="Z3" s="157"/>
      <c r="AA3" s="157"/>
      <c r="AB3" s="157" t="s">
        <v>82</v>
      </c>
      <c r="AC3" s="157"/>
      <c r="AD3" s="157"/>
      <c r="AE3" s="157"/>
      <c r="AF3" s="157"/>
      <c r="AG3" s="157"/>
      <c r="AH3" s="157"/>
      <c r="AI3" s="157"/>
      <c r="AJ3" s="157"/>
      <c r="AK3" s="157" t="s">
        <v>83</v>
      </c>
      <c r="AL3" s="157"/>
      <c r="AM3" s="157"/>
      <c r="AN3" s="157"/>
      <c r="AO3" s="157"/>
      <c r="AP3" s="157"/>
      <c r="AQ3" s="157"/>
      <c r="AR3" s="157"/>
      <c r="AS3" s="157"/>
      <c r="AT3" s="157" t="s">
        <v>84</v>
      </c>
      <c r="AU3" s="157"/>
      <c r="AV3" s="157"/>
      <c r="AW3" s="157"/>
      <c r="AX3" s="157"/>
      <c r="AY3" s="157"/>
      <c r="AZ3" s="157"/>
      <c r="BA3" s="157"/>
      <c r="BB3" s="157"/>
      <c r="BC3" s="157" t="s">
        <v>85</v>
      </c>
      <c r="BD3" s="157"/>
      <c r="BE3" s="157"/>
      <c r="BF3" s="157"/>
      <c r="BG3" s="157"/>
      <c r="BH3" s="157"/>
      <c r="BI3" s="157"/>
      <c r="BJ3" s="157"/>
      <c r="BK3" s="157"/>
      <c r="BL3" s="157" t="s">
        <v>134</v>
      </c>
      <c r="BM3" s="157"/>
      <c r="BN3" s="157"/>
      <c r="BO3" s="157"/>
      <c r="BP3" s="157"/>
      <c r="BQ3" s="157"/>
      <c r="BR3" s="157"/>
      <c r="BS3" s="157"/>
      <c r="BT3" s="157"/>
      <c r="BU3" s="157" t="s">
        <v>135</v>
      </c>
      <c r="BV3" s="157"/>
      <c r="BW3" s="157"/>
      <c r="BX3" s="157"/>
      <c r="BY3" s="157"/>
      <c r="BZ3" s="157"/>
      <c r="CA3" s="157"/>
      <c r="CB3" s="157"/>
      <c r="CC3" s="157"/>
      <c r="CD3" s="157" t="s">
        <v>136</v>
      </c>
      <c r="CE3" s="157"/>
      <c r="CF3" s="157"/>
      <c r="CG3" s="157"/>
      <c r="CH3" s="157"/>
      <c r="CI3" s="157"/>
      <c r="CJ3" s="157"/>
      <c r="CK3" s="157"/>
      <c r="CL3" s="157"/>
      <c r="CM3" s="157" t="s">
        <v>137</v>
      </c>
      <c r="CN3" s="157"/>
      <c r="CO3" s="157"/>
      <c r="CP3" s="157"/>
      <c r="CQ3" s="157"/>
      <c r="CR3" s="157"/>
      <c r="CS3" s="157"/>
      <c r="CT3" s="157"/>
      <c r="CU3" s="157"/>
      <c r="CV3" s="157" t="s">
        <v>138</v>
      </c>
      <c r="CW3" s="157"/>
      <c r="CX3" s="157"/>
      <c r="CY3" s="157"/>
      <c r="CZ3" s="157"/>
      <c r="DA3" s="157"/>
      <c r="DB3" s="157"/>
      <c r="DC3" s="157"/>
      <c r="DD3" s="157"/>
      <c r="DE3" s="157" t="s">
        <v>139</v>
      </c>
      <c r="DF3" s="157"/>
      <c r="DG3" s="157"/>
      <c r="DH3" s="157"/>
      <c r="DI3" s="157"/>
      <c r="DJ3" s="157"/>
      <c r="DK3" s="157"/>
      <c r="DL3" s="157"/>
      <c r="DM3" s="157"/>
      <c r="DN3" s="157" t="s">
        <v>140</v>
      </c>
      <c r="DO3" s="157"/>
      <c r="DP3" s="157"/>
      <c r="DQ3" s="157"/>
      <c r="DR3" s="157"/>
      <c r="DS3" s="157"/>
      <c r="DT3" s="157"/>
      <c r="DU3" s="157"/>
      <c r="DV3" s="157"/>
    </row>
    <row r="4" spans="1:126" x14ac:dyDescent="0.25">
      <c r="A4" s="7" t="str">
        <f>'Tag 1'!B2</f>
        <v>Tellenbach</v>
      </c>
      <c r="B4" s="7" t="str">
        <f>'Tag 1'!C2</f>
        <v>Hansruedi</v>
      </c>
      <c r="C4" s="136" t="str">
        <f>CONCATENATE(A4,B4)</f>
        <v>TellenbachHansruedi</v>
      </c>
      <c r="D4" s="124">
        <f>'Tag 1'!F2</f>
        <v>170</v>
      </c>
      <c r="E4" s="124">
        <f>'Tag 1'!G2</f>
        <v>172</v>
      </c>
      <c r="F4" s="124">
        <f>'Tag 1'!H2</f>
        <v>158</v>
      </c>
      <c r="G4" s="124">
        <f>'Tag 1'!I2</f>
        <v>148</v>
      </c>
      <c r="H4" s="124">
        <f>'Tag 1'!J2</f>
        <v>159</v>
      </c>
      <c r="I4" s="124">
        <f>'Tag 1'!K2</f>
        <v>158</v>
      </c>
      <c r="J4" s="7" t="str">
        <f>'Tag 2'!B2</f>
        <v>Unternährer</v>
      </c>
      <c r="K4" s="7" t="str">
        <f>'Tag 2'!C2</f>
        <v>Peter</v>
      </c>
      <c r="L4" s="136" t="str">
        <f>CONCATENATE(J4,K4)</f>
        <v>UnternährerPeter</v>
      </c>
      <c r="M4" s="135">
        <f>'Tag 2'!F2</f>
        <v>213</v>
      </c>
      <c r="N4" s="135">
        <f>'Tag 2'!G2</f>
        <v>177</v>
      </c>
      <c r="O4" s="135">
        <f>'Tag 2'!H2</f>
        <v>165</v>
      </c>
      <c r="P4" s="135">
        <f>'Tag 2'!I2</f>
        <v>137</v>
      </c>
      <c r="Q4" s="135">
        <f>'Tag 2'!J2</f>
        <v>0</v>
      </c>
      <c r="R4" s="135">
        <f>'Tag 2'!K2</f>
        <v>0</v>
      </c>
      <c r="S4" s="7" t="str">
        <f>'Tag 3'!B2</f>
        <v>Sieber</v>
      </c>
      <c r="T4" s="7" t="str">
        <f>'Tag 3'!C2</f>
        <v>Heini</v>
      </c>
      <c r="U4" s="136" t="str">
        <f>CONCATENATE(S4,T4)</f>
        <v>SieberHeini</v>
      </c>
      <c r="V4" s="135">
        <f>'Tag 3'!F2</f>
        <v>169</v>
      </c>
      <c r="W4" s="135">
        <f>'Tag 3'!G2</f>
        <v>0</v>
      </c>
      <c r="X4" s="135">
        <f>'Tag 3'!H2</f>
        <v>133</v>
      </c>
      <c r="Y4" s="135">
        <f>'Tag 3'!I2</f>
        <v>144</v>
      </c>
      <c r="Z4" s="135">
        <f>'Tag 3'!J2</f>
        <v>0</v>
      </c>
      <c r="AA4" s="135">
        <f>'Tag 3'!K2</f>
        <v>0</v>
      </c>
      <c r="AB4" s="7" t="str">
        <f>'Tag 4'!B2</f>
        <v>Tellenbach</v>
      </c>
      <c r="AC4" s="7" t="str">
        <f>'Tag 4'!C2</f>
        <v>Hansruedi</v>
      </c>
      <c r="AD4" s="136" t="str">
        <f>CONCATENATE(AB4,AC4)</f>
        <v>TellenbachHansruedi</v>
      </c>
      <c r="AE4" s="135">
        <f>'Tag 4'!F2</f>
        <v>0</v>
      </c>
      <c r="AF4" s="135">
        <f>'Tag 4'!G2</f>
        <v>0</v>
      </c>
      <c r="AG4" s="135">
        <f>'Tag 4'!H2</f>
        <v>0</v>
      </c>
      <c r="AH4" s="135">
        <f>'Tag 4'!I2</f>
        <v>0</v>
      </c>
      <c r="AI4" s="135">
        <f>'Tag 4'!J2</f>
        <v>0</v>
      </c>
      <c r="AJ4" s="135">
        <f>'Tag 4'!K2</f>
        <v>0</v>
      </c>
      <c r="AK4" s="7" t="str">
        <f>'Tag 5'!B2</f>
        <v>Schönenberger</v>
      </c>
      <c r="AL4" s="7" t="str">
        <f>'Tag 5'!C2</f>
        <v>Myrta</v>
      </c>
      <c r="AM4" s="136" t="str">
        <f>CONCATENATE(AK4,AL4)</f>
        <v>SchönenbergerMyrta</v>
      </c>
      <c r="AN4" s="135">
        <f>'Tag 5'!F2</f>
        <v>0</v>
      </c>
      <c r="AO4" s="135">
        <f>'Tag 5'!G2</f>
        <v>0</v>
      </c>
      <c r="AP4" s="135">
        <f>'Tag 5'!H2</f>
        <v>0</v>
      </c>
      <c r="AQ4" s="135">
        <f>'Tag 5'!I2</f>
        <v>0</v>
      </c>
      <c r="AR4" s="135">
        <f>'Tag 5'!J2</f>
        <v>0</v>
      </c>
      <c r="AS4" s="135">
        <f>'Tag 5'!K2</f>
        <v>0</v>
      </c>
      <c r="AT4" s="7" t="str">
        <f>'Tag 6'!B2</f>
        <v>Tellenbach</v>
      </c>
      <c r="AU4" s="7" t="str">
        <f>'Tag 6'!C2</f>
        <v>Hansruedi</v>
      </c>
      <c r="AV4" s="136" t="str">
        <f>CONCATENATE(AT4,AU4)</f>
        <v>TellenbachHansruedi</v>
      </c>
      <c r="AW4" s="135">
        <f>'Tag 6'!F2</f>
        <v>0</v>
      </c>
      <c r="AX4" s="135">
        <f>'Tag 6'!G2</f>
        <v>0</v>
      </c>
      <c r="AY4" s="135">
        <f>'Tag 6'!H2</f>
        <v>0</v>
      </c>
      <c r="AZ4" s="135">
        <f>'Tag 6'!I2</f>
        <v>0</v>
      </c>
      <c r="BA4" s="135">
        <f>'Tag 6'!J2</f>
        <v>0</v>
      </c>
      <c r="BB4" s="135">
        <f>'Tag 6'!K2</f>
        <v>0</v>
      </c>
      <c r="BC4" s="7" t="str">
        <f>'Tag 7'!B2</f>
        <v>Unternährer</v>
      </c>
      <c r="BD4" s="7" t="str">
        <f>'Tag 7'!C2</f>
        <v>Peter</v>
      </c>
      <c r="BE4" s="136" t="str">
        <f>CONCATENATE(BC4,BD4)</f>
        <v>UnternährerPeter</v>
      </c>
      <c r="BF4" s="135">
        <f>'Tag 7'!F2</f>
        <v>0</v>
      </c>
      <c r="BG4" s="135">
        <f>'Tag 7'!G2</f>
        <v>0</v>
      </c>
      <c r="BH4" s="135">
        <f>'Tag 7'!H2</f>
        <v>0</v>
      </c>
      <c r="BI4" s="135">
        <f>'Tag 7'!I2</f>
        <v>0</v>
      </c>
      <c r="BJ4" s="135">
        <f>'Tag 7'!J2</f>
        <v>0</v>
      </c>
      <c r="BK4" s="135">
        <f>'Tag 7'!K2</f>
        <v>0</v>
      </c>
      <c r="BL4" s="7" t="str">
        <f>'Tag 8'!B2</f>
        <v>Sieber</v>
      </c>
      <c r="BM4" s="7" t="str">
        <f>'Tag 8'!C2</f>
        <v>Heini</v>
      </c>
      <c r="BN4" s="136" t="str">
        <f>CONCATENATE(BL4,BM4)</f>
        <v>SieberHeini</v>
      </c>
      <c r="BO4" s="135">
        <f>'Tag 8'!F2</f>
        <v>0</v>
      </c>
      <c r="BP4" s="135">
        <f>'Tag 8'!G2</f>
        <v>0</v>
      </c>
      <c r="BQ4" s="135">
        <f>'Tag 8'!H2</f>
        <v>0</v>
      </c>
      <c r="BR4" s="135">
        <f>'Tag 8'!I2</f>
        <v>0</v>
      </c>
      <c r="BS4" s="135">
        <f>'Tag 8'!J2</f>
        <v>0</v>
      </c>
      <c r="BT4" s="135">
        <f>'Tag 8'!K2</f>
        <v>0</v>
      </c>
      <c r="BU4" s="7" t="str">
        <f>'Tag 9'!B2</f>
        <v>Tellenbach</v>
      </c>
      <c r="BV4" s="7" t="str">
        <f>'Tag 9'!C2</f>
        <v>Hansruedi</v>
      </c>
      <c r="BW4" s="136" t="str">
        <f>CONCATENATE(BU4,BV4)</f>
        <v>TellenbachHansruedi</v>
      </c>
      <c r="BX4" s="135">
        <f>'Tag 9'!F2</f>
        <v>0</v>
      </c>
      <c r="BY4" s="135">
        <f>'Tag 9'!G2</f>
        <v>0</v>
      </c>
      <c r="BZ4" s="135">
        <f>'Tag 9'!H2</f>
        <v>0</v>
      </c>
      <c r="CA4" s="135">
        <f>'Tag 9'!I2</f>
        <v>0</v>
      </c>
      <c r="CB4" s="135">
        <f>'Tag 9'!J2</f>
        <v>0</v>
      </c>
      <c r="CC4" s="135">
        <f>'Tag 9'!K2</f>
        <v>0</v>
      </c>
      <c r="CD4" s="7" t="str">
        <f>'Tag 10'!B2</f>
        <v>Schönenberger</v>
      </c>
      <c r="CE4" s="7" t="str">
        <f>'Tag 10'!C2</f>
        <v>Myrta</v>
      </c>
      <c r="CF4" s="136" t="str">
        <f>CONCATENATE(CD4,CE4)</f>
        <v>SchönenbergerMyrta</v>
      </c>
      <c r="CG4" s="135">
        <f>'Tag 10'!F2</f>
        <v>0</v>
      </c>
      <c r="CH4" s="135">
        <f>'Tag 10'!G2</f>
        <v>0</v>
      </c>
      <c r="CI4" s="135">
        <f>'Tag 10'!H2</f>
        <v>0</v>
      </c>
      <c r="CJ4" s="135">
        <f>'Tag 10'!I2</f>
        <v>0</v>
      </c>
      <c r="CK4" s="135">
        <f>'Tag 10'!J2</f>
        <v>0</v>
      </c>
      <c r="CL4" s="135">
        <f>'Tag 10'!K2</f>
        <v>0</v>
      </c>
      <c r="CM4" s="7" t="str">
        <f>'Tag 11'!B2</f>
        <v/>
      </c>
      <c r="CN4" s="7" t="str">
        <f>'Tag 11'!C2</f>
        <v/>
      </c>
      <c r="CO4" s="136" t="str">
        <f>CONCATENATE(CM4,CN4)</f>
        <v/>
      </c>
      <c r="CP4" s="135">
        <f>'Tag 11'!F2</f>
        <v>0</v>
      </c>
      <c r="CQ4" s="135">
        <f>'Tag 11'!G2</f>
        <v>0</v>
      </c>
      <c r="CR4" s="135">
        <f>'Tag 11'!H2</f>
        <v>0</v>
      </c>
      <c r="CS4" s="135">
        <f>'Tag 11'!I2</f>
        <v>0</v>
      </c>
      <c r="CT4" s="135">
        <f>'Tag 11'!J2</f>
        <v>0</v>
      </c>
      <c r="CU4" s="135">
        <f>'Tag 11'!K2</f>
        <v>0</v>
      </c>
      <c r="CV4" s="7" t="str">
        <f>'Tag 12'!B2</f>
        <v/>
      </c>
      <c r="CW4" s="7" t="str">
        <f>'Tag 12'!C2</f>
        <v/>
      </c>
      <c r="CX4" s="136" t="str">
        <f>CONCATENATE(CV4,CW4)</f>
        <v/>
      </c>
      <c r="CY4" s="135">
        <f>'Tag 12'!F2</f>
        <v>0</v>
      </c>
      <c r="CZ4" s="135">
        <f>'Tag 12'!G2</f>
        <v>0</v>
      </c>
      <c r="DA4" s="135">
        <f>'Tag 12'!H2</f>
        <v>0</v>
      </c>
      <c r="DB4" s="135">
        <f>'Tag 12'!I2</f>
        <v>0</v>
      </c>
      <c r="DC4" s="135">
        <f>'Tag 12'!J2</f>
        <v>0</v>
      </c>
      <c r="DD4" s="135">
        <f>'Tag 12'!K2</f>
        <v>0</v>
      </c>
      <c r="DE4" s="7" t="str">
        <f>'Tag 13'!B2</f>
        <v/>
      </c>
      <c r="DF4" s="7" t="str">
        <f>'Tag 13'!C2</f>
        <v/>
      </c>
      <c r="DG4" s="136" t="str">
        <f>CONCATENATE(DE4,DF4)</f>
        <v/>
      </c>
      <c r="DH4" s="135">
        <f>'Tag 13'!F2</f>
        <v>0</v>
      </c>
      <c r="DI4" s="135">
        <f>'Tag 13'!G2</f>
        <v>0</v>
      </c>
      <c r="DJ4" s="135">
        <f>'Tag 13'!H2</f>
        <v>0</v>
      </c>
      <c r="DK4" s="135">
        <f>'Tag 13'!I2</f>
        <v>0</v>
      </c>
      <c r="DL4" s="135">
        <f>'Tag 13'!J2</f>
        <v>0</v>
      </c>
      <c r="DM4" s="135">
        <f>'Tag 13'!K2</f>
        <v>0</v>
      </c>
      <c r="DN4" s="7" t="str">
        <f>'Tag 14'!B2</f>
        <v/>
      </c>
      <c r="DO4" s="7" t="str">
        <f>'Tag 14'!C2</f>
        <v/>
      </c>
      <c r="DP4" s="136" t="str">
        <f>CONCATENATE(DN4,DO4)</f>
        <v/>
      </c>
      <c r="DQ4" s="135">
        <f>'Tag 14'!F2</f>
        <v>0</v>
      </c>
      <c r="DR4" s="135">
        <f>'Tag 14'!G2</f>
        <v>0</v>
      </c>
      <c r="DS4" s="135">
        <f>'Tag 14'!H2</f>
        <v>0</v>
      </c>
      <c r="DT4" s="135">
        <f>'Tag 14'!I2</f>
        <v>0</v>
      </c>
      <c r="DU4" s="135">
        <f>'Tag 14'!J2</f>
        <v>0</v>
      </c>
      <c r="DV4" s="135">
        <f>'Tag 14'!K2</f>
        <v>0</v>
      </c>
    </row>
    <row r="5" spans="1:126" x14ac:dyDescent="0.25">
      <c r="A5" s="7" t="str">
        <f>'Tag 1'!B3</f>
        <v>Fehr</v>
      </c>
      <c r="B5" s="7" t="str">
        <f>'Tag 1'!C3</f>
        <v>Markus</v>
      </c>
      <c r="C5" s="136" t="str">
        <f t="shared" ref="C5:C33" si="0">CONCATENATE(A5,B5)</f>
        <v>FehrMarkus</v>
      </c>
      <c r="D5" s="124">
        <f>'Tag 1'!F3</f>
        <v>162</v>
      </c>
      <c r="E5" s="124">
        <f>'Tag 1'!G3</f>
        <v>133</v>
      </c>
      <c r="F5" s="124">
        <f>'Tag 1'!H3</f>
        <v>176</v>
      </c>
      <c r="G5" s="124">
        <f>'Tag 1'!I3</f>
        <v>157</v>
      </c>
      <c r="H5" s="124">
        <f>'Tag 1'!J3</f>
        <v>136</v>
      </c>
      <c r="I5" s="124">
        <f>'Tag 1'!K3</f>
        <v>133</v>
      </c>
      <c r="J5" s="7" t="str">
        <f>'Tag 2'!B3</f>
        <v>Seiler</v>
      </c>
      <c r="K5" s="7" t="str">
        <f>'Tag 2'!C3</f>
        <v>Franz</v>
      </c>
      <c r="L5" s="136" t="str">
        <f t="shared" ref="L5:L33" si="1">CONCATENATE(J5,K5)</f>
        <v>SeilerFranz</v>
      </c>
      <c r="M5" s="135">
        <f>'Tag 2'!F3</f>
        <v>184</v>
      </c>
      <c r="N5" s="135">
        <f>'Tag 2'!G3</f>
        <v>188</v>
      </c>
      <c r="O5" s="135">
        <f>'Tag 2'!H3</f>
        <v>176</v>
      </c>
      <c r="P5" s="135">
        <f>'Tag 2'!I3</f>
        <v>206</v>
      </c>
      <c r="Q5" s="135">
        <f>'Tag 2'!J3</f>
        <v>187</v>
      </c>
      <c r="R5" s="135">
        <f>'Tag 2'!K3</f>
        <v>181</v>
      </c>
      <c r="S5" s="7" t="str">
        <f>'Tag 3'!B3</f>
        <v>Kalkman</v>
      </c>
      <c r="T5" s="7" t="str">
        <f>'Tag 3'!C3</f>
        <v>Iris</v>
      </c>
      <c r="U5" s="136" t="str">
        <f t="shared" ref="U5:U33" si="2">CONCATENATE(S5,T5)</f>
        <v>KalkmanIris</v>
      </c>
      <c r="V5" s="135">
        <f>'Tag 3'!F3</f>
        <v>0</v>
      </c>
      <c r="W5" s="135">
        <f>'Tag 3'!G3</f>
        <v>0</v>
      </c>
      <c r="X5" s="135">
        <f>'Tag 3'!H3</f>
        <v>0</v>
      </c>
      <c r="Y5" s="135">
        <f>'Tag 3'!I3</f>
        <v>0</v>
      </c>
      <c r="Z5" s="135">
        <f>'Tag 3'!J3</f>
        <v>0</v>
      </c>
      <c r="AA5" s="135">
        <f>'Tag 3'!K3</f>
        <v>0</v>
      </c>
      <c r="AB5" s="7" t="str">
        <f>'Tag 4'!B3</f>
        <v>Fehr</v>
      </c>
      <c r="AC5" s="7" t="str">
        <f>'Tag 4'!C3</f>
        <v>Markus</v>
      </c>
      <c r="AD5" s="136" t="str">
        <f t="shared" ref="AD5:AD33" si="3">CONCATENATE(AB5,AC5)</f>
        <v>FehrMarkus</v>
      </c>
      <c r="AE5" s="135">
        <f>'Tag 4'!F3</f>
        <v>0</v>
      </c>
      <c r="AF5" s="135">
        <f>'Tag 4'!G3</f>
        <v>0</v>
      </c>
      <c r="AG5" s="135">
        <f>'Tag 4'!H3</f>
        <v>0</v>
      </c>
      <c r="AH5" s="135">
        <f>'Tag 4'!I3</f>
        <v>0</v>
      </c>
      <c r="AI5" s="135">
        <f>'Tag 4'!J3</f>
        <v>0</v>
      </c>
      <c r="AJ5" s="135">
        <f>'Tag 4'!K3</f>
        <v>0</v>
      </c>
      <c r="AK5" s="7" t="str">
        <f>'Tag 5'!B3</f>
        <v>Zeberli</v>
      </c>
      <c r="AL5" s="7" t="str">
        <f>'Tag 5'!C3</f>
        <v>Jacqueline</v>
      </c>
      <c r="AM5" s="136" t="str">
        <f t="shared" ref="AM5:AM33" si="4">CONCATENATE(AK5,AL5)</f>
        <v>ZeberliJacqueline</v>
      </c>
      <c r="AN5" s="135">
        <f>'Tag 5'!F3</f>
        <v>0</v>
      </c>
      <c r="AO5" s="135">
        <f>'Tag 5'!G3</f>
        <v>0</v>
      </c>
      <c r="AP5" s="135">
        <f>'Tag 5'!H3</f>
        <v>0</v>
      </c>
      <c r="AQ5" s="135">
        <f>'Tag 5'!I3</f>
        <v>0</v>
      </c>
      <c r="AR5" s="135">
        <f>'Tag 5'!J3</f>
        <v>0</v>
      </c>
      <c r="AS5" s="135">
        <f>'Tag 5'!K3</f>
        <v>0</v>
      </c>
      <c r="AT5" s="7" t="str">
        <f>'Tag 6'!B3</f>
        <v>Fehr</v>
      </c>
      <c r="AU5" s="7" t="str">
        <f>'Tag 6'!C3</f>
        <v>Markus</v>
      </c>
      <c r="AV5" s="136" t="str">
        <f t="shared" ref="AV5:AV33" si="5">CONCATENATE(AT5,AU5)</f>
        <v>FehrMarkus</v>
      </c>
      <c r="AW5" s="135">
        <f>'Tag 6'!F3</f>
        <v>0</v>
      </c>
      <c r="AX5" s="135">
        <f>'Tag 6'!G3</f>
        <v>0</v>
      </c>
      <c r="AY5" s="135">
        <f>'Tag 6'!H3</f>
        <v>0</v>
      </c>
      <c r="AZ5" s="135">
        <f>'Tag 6'!I3</f>
        <v>0</v>
      </c>
      <c r="BA5" s="135">
        <f>'Tag 6'!J3</f>
        <v>0</v>
      </c>
      <c r="BB5" s="135">
        <f>'Tag 6'!K3</f>
        <v>0</v>
      </c>
      <c r="BC5" s="7" t="str">
        <f>'Tag 7'!B3</f>
        <v>Seiler</v>
      </c>
      <c r="BD5" s="7" t="str">
        <f>'Tag 7'!C3</f>
        <v>Franz</v>
      </c>
      <c r="BE5" s="136" t="str">
        <f t="shared" ref="BE5:BE33" si="6">CONCATENATE(BC5,BD5)</f>
        <v>SeilerFranz</v>
      </c>
      <c r="BF5" s="135">
        <f>'Tag 7'!F3</f>
        <v>0</v>
      </c>
      <c r="BG5" s="135">
        <f>'Tag 7'!G3</f>
        <v>0</v>
      </c>
      <c r="BH5" s="135">
        <f>'Tag 7'!H3</f>
        <v>0</v>
      </c>
      <c r="BI5" s="135">
        <f>'Tag 7'!I3</f>
        <v>0</v>
      </c>
      <c r="BJ5" s="135">
        <f>'Tag 7'!J3</f>
        <v>0</v>
      </c>
      <c r="BK5" s="135">
        <f>'Tag 7'!K3</f>
        <v>0</v>
      </c>
      <c r="BL5" s="7" t="str">
        <f>'Tag 8'!B3</f>
        <v>Kalkman</v>
      </c>
      <c r="BM5" s="7" t="str">
        <f>'Tag 8'!C3</f>
        <v>Iris</v>
      </c>
      <c r="BN5" s="136" t="str">
        <f t="shared" ref="BN5:BN33" si="7">CONCATENATE(BL5,BM5)</f>
        <v>KalkmanIris</v>
      </c>
      <c r="BO5" s="135">
        <f>'Tag 8'!F3</f>
        <v>0</v>
      </c>
      <c r="BP5" s="135">
        <f>'Tag 8'!G3</f>
        <v>0</v>
      </c>
      <c r="BQ5" s="135">
        <f>'Tag 8'!H3</f>
        <v>0</v>
      </c>
      <c r="BR5" s="135">
        <f>'Tag 8'!I3</f>
        <v>0</v>
      </c>
      <c r="BS5" s="135">
        <f>'Tag 8'!J3</f>
        <v>0</v>
      </c>
      <c r="BT5" s="135">
        <f>'Tag 8'!K3</f>
        <v>0</v>
      </c>
      <c r="BU5" s="7" t="str">
        <f>'Tag 9'!B3</f>
        <v>Fehr</v>
      </c>
      <c r="BV5" s="7" t="str">
        <f>'Tag 9'!C3</f>
        <v>Markus</v>
      </c>
      <c r="BW5" s="136" t="str">
        <f t="shared" ref="BW5:BW33" si="8">CONCATENATE(BU5,BV5)</f>
        <v>FehrMarkus</v>
      </c>
      <c r="BX5" s="135">
        <f>'Tag 9'!F3</f>
        <v>0</v>
      </c>
      <c r="BY5" s="135">
        <f>'Tag 9'!G3</f>
        <v>0</v>
      </c>
      <c r="BZ5" s="135">
        <f>'Tag 9'!H3</f>
        <v>0</v>
      </c>
      <c r="CA5" s="135">
        <f>'Tag 9'!I3</f>
        <v>0</v>
      </c>
      <c r="CB5" s="135">
        <f>'Tag 9'!J3</f>
        <v>0</v>
      </c>
      <c r="CC5" s="135">
        <f>'Tag 9'!K3</f>
        <v>0</v>
      </c>
      <c r="CD5" s="7" t="str">
        <f>'Tag 10'!B3</f>
        <v>Zeberli</v>
      </c>
      <c r="CE5" s="7" t="str">
        <f>'Tag 10'!C3</f>
        <v>Jacqueline</v>
      </c>
      <c r="CF5" s="136" t="str">
        <f t="shared" ref="CF5:CF33" si="9">CONCATENATE(CD5,CE5)</f>
        <v>ZeberliJacqueline</v>
      </c>
      <c r="CG5" s="135">
        <f>'Tag 10'!F3</f>
        <v>0</v>
      </c>
      <c r="CH5" s="135">
        <f>'Tag 10'!G3</f>
        <v>0</v>
      </c>
      <c r="CI5" s="135">
        <f>'Tag 10'!H3</f>
        <v>0</v>
      </c>
      <c r="CJ5" s="135">
        <f>'Tag 10'!I3</f>
        <v>0</v>
      </c>
      <c r="CK5" s="135">
        <f>'Tag 10'!J3</f>
        <v>0</v>
      </c>
      <c r="CL5" s="135">
        <f>'Tag 10'!K3</f>
        <v>0</v>
      </c>
      <c r="CM5" s="7" t="str">
        <f>'Tag 11'!B3</f>
        <v/>
      </c>
      <c r="CN5" s="7" t="str">
        <f>'Tag 11'!C3</f>
        <v/>
      </c>
      <c r="CO5" s="136" t="str">
        <f t="shared" ref="CO5:CO33" si="10">CONCATENATE(CM5,CN5)</f>
        <v/>
      </c>
      <c r="CP5" s="135">
        <f>'Tag 11'!F3</f>
        <v>0</v>
      </c>
      <c r="CQ5" s="135">
        <f>'Tag 11'!G3</f>
        <v>0</v>
      </c>
      <c r="CR5" s="135">
        <f>'Tag 11'!H3</f>
        <v>0</v>
      </c>
      <c r="CS5" s="135">
        <f>'Tag 11'!I3</f>
        <v>0</v>
      </c>
      <c r="CT5" s="135">
        <f>'Tag 11'!J3</f>
        <v>0</v>
      </c>
      <c r="CU5" s="135">
        <f>'Tag 11'!K3</f>
        <v>0</v>
      </c>
      <c r="CV5" s="7" t="str">
        <f>'Tag 12'!B3</f>
        <v/>
      </c>
      <c r="CW5" s="7" t="str">
        <f>'Tag 12'!C3</f>
        <v/>
      </c>
      <c r="CX5" s="136" t="str">
        <f t="shared" ref="CX5:CX33" si="11">CONCATENATE(CV5,CW5)</f>
        <v/>
      </c>
      <c r="CY5" s="135">
        <f>'Tag 12'!F3</f>
        <v>0</v>
      </c>
      <c r="CZ5" s="135">
        <f>'Tag 12'!G3</f>
        <v>0</v>
      </c>
      <c r="DA5" s="135">
        <f>'Tag 12'!H3</f>
        <v>0</v>
      </c>
      <c r="DB5" s="135">
        <f>'Tag 12'!I3</f>
        <v>0</v>
      </c>
      <c r="DC5" s="135">
        <f>'Tag 12'!J3</f>
        <v>0</v>
      </c>
      <c r="DD5" s="135">
        <f>'Tag 12'!K3</f>
        <v>0</v>
      </c>
      <c r="DE5" s="7" t="str">
        <f>'Tag 13'!B3</f>
        <v/>
      </c>
      <c r="DF5" s="7" t="str">
        <f>'Tag 13'!C3</f>
        <v/>
      </c>
      <c r="DG5" s="136" t="str">
        <f t="shared" ref="DG5:DG33" si="12">CONCATENATE(DE5,DF5)</f>
        <v/>
      </c>
      <c r="DH5" s="135">
        <f>'Tag 13'!F3</f>
        <v>0</v>
      </c>
      <c r="DI5" s="135">
        <f>'Tag 13'!G3</f>
        <v>0</v>
      </c>
      <c r="DJ5" s="135">
        <f>'Tag 13'!H3</f>
        <v>0</v>
      </c>
      <c r="DK5" s="135">
        <f>'Tag 13'!I3</f>
        <v>0</v>
      </c>
      <c r="DL5" s="135">
        <f>'Tag 13'!J3</f>
        <v>0</v>
      </c>
      <c r="DM5" s="135">
        <f>'Tag 13'!K3</f>
        <v>0</v>
      </c>
      <c r="DN5" s="7" t="str">
        <f>'Tag 14'!B3</f>
        <v/>
      </c>
      <c r="DO5" s="7" t="str">
        <f>'Tag 14'!C3</f>
        <v/>
      </c>
      <c r="DP5" s="136" t="str">
        <f t="shared" ref="DP5:DP33" si="13">CONCATENATE(DN5,DO5)</f>
        <v/>
      </c>
      <c r="DQ5" s="135">
        <f>'Tag 14'!F3</f>
        <v>0</v>
      </c>
      <c r="DR5" s="135">
        <f>'Tag 14'!G3</f>
        <v>0</v>
      </c>
      <c r="DS5" s="135">
        <f>'Tag 14'!H3</f>
        <v>0</v>
      </c>
      <c r="DT5" s="135">
        <f>'Tag 14'!I3</f>
        <v>0</v>
      </c>
      <c r="DU5" s="135">
        <f>'Tag 14'!J3</f>
        <v>0</v>
      </c>
      <c r="DV5" s="135">
        <f>'Tag 14'!K3</f>
        <v>0</v>
      </c>
    </row>
    <row r="6" spans="1:126" x14ac:dyDescent="0.25">
      <c r="A6" s="7" t="str">
        <f>'Tag 1'!B4</f>
        <v>Schäpper</v>
      </c>
      <c r="B6" s="7" t="str">
        <f>'Tag 1'!C4</f>
        <v>Benjamin</v>
      </c>
      <c r="C6" s="136" t="str">
        <f t="shared" si="0"/>
        <v>SchäpperBenjamin</v>
      </c>
      <c r="D6" s="124">
        <f>'Tag 1'!F4</f>
        <v>0</v>
      </c>
      <c r="E6" s="124">
        <f>'Tag 1'!G4</f>
        <v>0</v>
      </c>
      <c r="F6" s="124">
        <f>'Tag 1'!H4</f>
        <v>0</v>
      </c>
      <c r="G6" s="124">
        <f>'Tag 1'!I4</f>
        <v>0</v>
      </c>
      <c r="H6" s="124">
        <f>'Tag 1'!J4</f>
        <v>0</v>
      </c>
      <c r="I6" s="124">
        <f>'Tag 1'!K4</f>
        <v>0</v>
      </c>
      <c r="J6" s="7" t="str">
        <f>'Tag 2'!B4</f>
        <v>Hutter</v>
      </c>
      <c r="K6" s="7" t="str">
        <f>'Tag 2'!C4</f>
        <v>Marcel</v>
      </c>
      <c r="L6" s="136" t="str">
        <f t="shared" si="1"/>
        <v>HutterMarcel</v>
      </c>
      <c r="M6" s="135">
        <f>'Tag 2'!F4</f>
        <v>0</v>
      </c>
      <c r="N6" s="135">
        <f>'Tag 2'!G4</f>
        <v>0</v>
      </c>
      <c r="O6" s="135">
        <f>'Tag 2'!H4</f>
        <v>0</v>
      </c>
      <c r="P6" s="135">
        <f>'Tag 2'!I4</f>
        <v>0</v>
      </c>
      <c r="Q6" s="135">
        <f>'Tag 2'!J4</f>
        <v>177</v>
      </c>
      <c r="R6" s="135">
        <f>'Tag 2'!K4</f>
        <v>190</v>
      </c>
      <c r="S6" s="7" t="str">
        <f>'Tag 3'!B4</f>
        <v>Kalkman</v>
      </c>
      <c r="T6" s="7" t="str">
        <f>'Tag 3'!C4</f>
        <v>Jarden</v>
      </c>
      <c r="U6" s="136" t="str">
        <f t="shared" si="2"/>
        <v>KalkmanJarden</v>
      </c>
      <c r="V6" s="135">
        <f>'Tag 3'!F4</f>
        <v>0</v>
      </c>
      <c r="W6" s="135">
        <f>'Tag 3'!G4</f>
        <v>125</v>
      </c>
      <c r="X6" s="135">
        <f>'Tag 3'!H4</f>
        <v>127</v>
      </c>
      <c r="Y6" s="135">
        <f>'Tag 3'!I4</f>
        <v>0</v>
      </c>
      <c r="Z6" s="135">
        <f>'Tag 3'!J4</f>
        <v>155</v>
      </c>
      <c r="AA6" s="135">
        <f>'Tag 3'!K4</f>
        <v>177</v>
      </c>
      <c r="AB6" s="7" t="str">
        <f>'Tag 4'!B4</f>
        <v>Schäpper</v>
      </c>
      <c r="AC6" s="7" t="str">
        <f>'Tag 4'!C4</f>
        <v>Benjamin</v>
      </c>
      <c r="AD6" s="136" t="str">
        <f t="shared" si="3"/>
        <v>SchäpperBenjamin</v>
      </c>
      <c r="AE6" s="135">
        <f>'Tag 4'!F4</f>
        <v>0</v>
      </c>
      <c r="AF6" s="135">
        <f>'Tag 4'!G4</f>
        <v>0</v>
      </c>
      <c r="AG6" s="135">
        <f>'Tag 4'!H4</f>
        <v>0</v>
      </c>
      <c r="AH6" s="135">
        <f>'Tag 4'!I4</f>
        <v>0</v>
      </c>
      <c r="AI6" s="135">
        <f>'Tag 4'!J4</f>
        <v>0</v>
      </c>
      <c r="AJ6" s="135">
        <f>'Tag 4'!K4</f>
        <v>0</v>
      </c>
      <c r="AK6" s="7" t="str">
        <f>'Tag 5'!B4</f>
        <v>Kalt</v>
      </c>
      <c r="AL6" s="7" t="str">
        <f>'Tag 5'!C4</f>
        <v>Angela</v>
      </c>
      <c r="AM6" s="136" t="str">
        <f t="shared" si="4"/>
        <v>KaltAngela</v>
      </c>
      <c r="AN6" s="135">
        <f>'Tag 5'!F4</f>
        <v>0</v>
      </c>
      <c r="AO6" s="135">
        <f>'Tag 5'!G4</f>
        <v>0</v>
      </c>
      <c r="AP6" s="135">
        <f>'Tag 5'!H4</f>
        <v>0</v>
      </c>
      <c r="AQ6" s="135">
        <f>'Tag 5'!I4</f>
        <v>0</v>
      </c>
      <c r="AR6" s="135">
        <f>'Tag 5'!J4</f>
        <v>0</v>
      </c>
      <c r="AS6" s="135">
        <f>'Tag 5'!K4</f>
        <v>0</v>
      </c>
      <c r="AT6" s="7" t="str">
        <f>'Tag 6'!B4</f>
        <v>Schäpper</v>
      </c>
      <c r="AU6" s="7" t="str">
        <f>'Tag 6'!C4</f>
        <v>Benjamin</v>
      </c>
      <c r="AV6" s="136" t="str">
        <f t="shared" si="5"/>
        <v>SchäpperBenjamin</v>
      </c>
      <c r="AW6" s="135">
        <f>'Tag 6'!F4</f>
        <v>0</v>
      </c>
      <c r="AX6" s="135">
        <f>'Tag 6'!G4</f>
        <v>0</v>
      </c>
      <c r="AY6" s="135">
        <f>'Tag 6'!H4</f>
        <v>0</v>
      </c>
      <c r="AZ6" s="135">
        <f>'Tag 6'!I4</f>
        <v>0</v>
      </c>
      <c r="BA6" s="135">
        <f>'Tag 6'!J4</f>
        <v>0</v>
      </c>
      <c r="BB6" s="135">
        <f>'Tag 6'!K4</f>
        <v>0</v>
      </c>
      <c r="BC6" s="7" t="str">
        <f>'Tag 7'!B4</f>
        <v>Hutter</v>
      </c>
      <c r="BD6" s="7" t="str">
        <f>'Tag 7'!C4</f>
        <v>Marcel</v>
      </c>
      <c r="BE6" s="136" t="str">
        <f t="shared" si="6"/>
        <v>HutterMarcel</v>
      </c>
      <c r="BF6" s="135">
        <f>'Tag 7'!F4</f>
        <v>0</v>
      </c>
      <c r="BG6" s="135">
        <f>'Tag 7'!G4</f>
        <v>0</v>
      </c>
      <c r="BH6" s="135">
        <f>'Tag 7'!H4</f>
        <v>0</v>
      </c>
      <c r="BI6" s="135">
        <f>'Tag 7'!I4</f>
        <v>0</v>
      </c>
      <c r="BJ6" s="135">
        <f>'Tag 7'!J4</f>
        <v>0</v>
      </c>
      <c r="BK6" s="135">
        <f>'Tag 7'!K4</f>
        <v>0</v>
      </c>
      <c r="BL6" s="7" t="str">
        <f>'Tag 8'!B4</f>
        <v>Kalkman</v>
      </c>
      <c r="BM6" s="7" t="str">
        <f>'Tag 8'!C4</f>
        <v>Jarden</v>
      </c>
      <c r="BN6" s="136" t="str">
        <f t="shared" si="7"/>
        <v>KalkmanJarden</v>
      </c>
      <c r="BO6" s="135">
        <f>'Tag 8'!F4</f>
        <v>0</v>
      </c>
      <c r="BP6" s="135">
        <f>'Tag 8'!G4</f>
        <v>0</v>
      </c>
      <c r="BQ6" s="135">
        <f>'Tag 8'!H4</f>
        <v>0</v>
      </c>
      <c r="BR6" s="135">
        <f>'Tag 8'!I4</f>
        <v>0</v>
      </c>
      <c r="BS6" s="135">
        <f>'Tag 8'!J4</f>
        <v>0</v>
      </c>
      <c r="BT6" s="135">
        <f>'Tag 8'!K4</f>
        <v>0</v>
      </c>
      <c r="BU6" s="7" t="str">
        <f>'Tag 9'!B4</f>
        <v>Schäpper</v>
      </c>
      <c r="BV6" s="7" t="str">
        <f>'Tag 9'!C4</f>
        <v>Benjamin</v>
      </c>
      <c r="BW6" s="136" t="str">
        <f t="shared" si="8"/>
        <v>SchäpperBenjamin</v>
      </c>
      <c r="BX6" s="135">
        <f>'Tag 9'!F4</f>
        <v>0</v>
      </c>
      <c r="BY6" s="135">
        <f>'Tag 9'!G4</f>
        <v>0</v>
      </c>
      <c r="BZ6" s="135">
        <f>'Tag 9'!H4</f>
        <v>0</v>
      </c>
      <c r="CA6" s="135">
        <f>'Tag 9'!I4</f>
        <v>0</v>
      </c>
      <c r="CB6" s="135">
        <f>'Tag 9'!J4</f>
        <v>0</v>
      </c>
      <c r="CC6" s="135">
        <f>'Tag 9'!K4</f>
        <v>0</v>
      </c>
      <c r="CD6" s="7" t="str">
        <f>'Tag 10'!B4</f>
        <v>Kalt</v>
      </c>
      <c r="CE6" s="7" t="str">
        <f>'Tag 10'!C4</f>
        <v>Angela</v>
      </c>
      <c r="CF6" s="136" t="str">
        <f t="shared" si="9"/>
        <v>KaltAngela</v>
      </c>
      <c r="CG6" s="135">
        <f>'Tag 10'!F4</f>
        <v>0</v>
      </c>
      <c r="CH6" s="135">
        <f>'Tag 10'!G4</f>
        <v>0</v>
      </c>
      <c r="CI6" s="135">
        <f>'Tag 10'!H4</f>
        <v>0</v>
      </c>
      <c r="CJ6" s="135">
        <f>'Tag 10'!I4</f>
        <v>0</v>
      </c>
      <c r="CK6" s="135">
        <f>'Tag 10'!J4</f>
        <v>0</v>
      </c>
      <c r="CL6" s="135">
        <f>'Tag 10'!K4</f>
        <v>0</v>
      </c>
      <c r="CM6" s="7" t="str">
        <f>'Tag 11'!B4</f>
        <v/>
      </c>
      <c r="CN6" s="7" t="str">
        <f>'Tag 11'!C4</f>
        <v/>
      </c>
      <c r="CO6" s="136" t="str">
        <f t="shared" si="10"/>
        <v/>
      </c>
      <c r="CP6" s="135">
        <f>'Tag 11'!F4</f>
        <v>0</v>
      </c>
      <c r="CQ6" s="135">
        <f>'Tag 11'!G4</f>
        <v>0</v>
      </c>
      <c r="CR6" s="135">
        <f>'Tag 11'!H4</f>
        <v>0</v>
      </c>
      <c r="CS6" s="135">
        <f>'Tag 11'!I4</f>
        <v>0</v>
      </c>
      <c r="CT6" s="135">
        <f>'Tag 11'!J4</f>
        <v>0</v>
      </c>
      <c r="CU6" s="135">
        <f>'Tag 11'!K4</f>
        <v>0</v>
      </c>
      <c r="CV6" s="7" t="str">
        <f>'Tag 12'!B4</f>
        <v/>
      </c>
      <c r="CW6" s="7" t="str">
        <f>'Tag 12'!C4</f>
        <v/>
      </c>
      <c r="CX6" s="136" t="str">
        <f t="shared" si="11"/>
        <v/>
      </c>
      <c r="CY6" s="135">
        <f>'Tag 12'!F4</f>
        <v>0</v>
      </c>
      <c r="CZ6" s="135">
        <f>'Tag 12'!G4</f>
        <v>0</v>
      </c>
      <c r="DA6" s="135">
        <f>'Tag 12'!H4</f>
        <v>0</v>
      </c>
      <c r="DB6" s="135">
        <f>'Tag 12'!I4</f>
        <v>0</v>
      </c>
      <c r="DC6" s="135">
        <f>'Tag 12'!J4</f>
        <v>0</v>
      </c>
      <c r="DD6" s="135">
        <f>'Tag 12'!K4</f>
        <v>0</v>
      </c>
      <c r="DE6" s="7" t="str">
        <f>'Tag 13'!B4</f>
        <v/>
      </c>
      <c r="DF6" s="7" t="str">
        <f>'Tag 13'!C4</f>
        <v/>
      </c>
      <c r="DG6" s="136" t="str">
        <f t="shared" si="12"/>
        <v/>
      </c>
      <c r="DH6" s="135">
        <f>'Tag 13'!F4</f>
        <v>0</v>
      </c>
      <c r="DI6" s="135">
        <f>'Tag 13'!G4</f>
        <v>0</v>
      </c>
      <c r="DJ6" s="135">
        <f>'Tag 13'!H4</f>
        <v>0</v>
      </c>
      <c r="DK6" s="135">
        <f>'Tag 13'!I4</f>
        <v>0</v>
      </c>
      <c r="DL6" s="135">
        <f>'Tag 13'!J4</f>
        <v>0</v>
      </c>
      <c r="DM6" s="135">
        <f>'Tag 13'!K4</f>
        <v>0</v>
      </c>
      <c r="DN6" s="7" t="str">
        <f>'Tag 14'!B4</f>
        <v/>
      </c>
      <c r="DO6" s="7" t="str">
        <f>'Tag 14'!C4</f>
        <v/>
      </c>
      <c r="DP6" s="136" t="str">
        <f t="shared" si="13"/>
        <v/>
      </c>
      <c r="DQ6" s="135">
        <f>'Tag 14'!F4</f>
        <v>0</v>
      </c>
      <c r="DR6" s="135">
        <f>'Tag 14'!G4</f>
        <v>0</v>
      </c>
      <c r="DS6" s="135">
        <f>'Tag 14'!H4</f>
        <v>0</v>
      </c>
      <c r="DT6" s="135">
        <f>'Tag 14'!I4</f>
        <v>0</v>
      </c>
      <c r="DU6" s="135">
        <f>'Tag 14'!J4</f>
        <v>0</v>
      </c>
      <c r="DV6" s="135">
        <f>'Tag 14'!K4</f>
        <v>0</v>
      </c>
    </row>
    <row r="7" spans="1:126" x14ac:dyDescent="0.25">
      <c r="A7" s="7" t="str">
        <f>'Tag 1'!B5</f>
        <v>Hodzic</v>
      </c>
      <c r="B7" s="7" t="str">
        <f>'Tag 1'!C5</f>
        <v>Levin</v>
      </c>
      <c r="C7" s="136" t="str">
        <f t="shared" si="0"/>
        <v>HodzicLevin</v>
      </c>
      <c r="D7" s="124">
        <f>'Tag 1'!F5</f>
        <v>0</v>
      </c>
      <c r="E7" s="124">
        <f>'Tag 1'!G5</f>
        <v>0</v>
      </c>
      <c r="F7" s="124">
        <f>'Tag 1'!H5</f>
        <v>0</v>
      </c>
      <c r="G7" s="124">
        <f>'Tag 1'!I5</f>
        <v>0</v>
      </c>
      <c r="H7" s="124">
        <f>'Tag 1'!J5</f>
        <v>0</v>
      </c>
      <c r="I7" s="124">
        <f>'Tag 1'!K5</f>
        <v>0</v>
      </c>
      <c r="J7" s="7" t="str">
        <f>'Tag 2'!B5</f>
        <v/>
      </c>
      <c r="K7" s="7" t="str">
        <f>'Tag 2'!C5</f>
        <v/>
      </c>
      <c r="L7" s="136" t="str">
        <f t="shared" si="1"/>
        <v/>
      </c>
      <c r="M7" s="135">
        <f>'Tag 2'!F5</f>
        <v>0</v>
      </c>
      <c r="N7" s="135">
        <f>'Tag 2'!G5</f>
        <v>0</v>
      </c>
      <c r="O7" s="135">
        <f>'Tag 2'!H5</f>
        <v>0</v>
      </c>
      <c r="P7" s="135">
        <f>'Tag 2'!I5</f>
        <v>0</v>
      </c>
      <c r="Q7" s="135">
        <f>'Tag 2'!J5</f>
        <v>0</v>
      </c>
      <c r="R7" s="135">
        <f>'Tag 2'!K5</f>
        <v>0</v>
      </c>
      <c r="S7" s="7" t="str">
        <f>'Tag 3'!B5</f>
        <v>Torsello</v>
      </c>
      <c r="T7" s="7" t="str">
        <f>'Tag 3'!C5</f>
        <v>Marco</v>
      </c>
      <c r="U7" s="136" t="str">
        <f t="shared" si="2"/>
        <v>TorselloMarco</v>
      </c>
      <c r="V7" s="135">
        <f>'Tag 3'!F5</f>
        <v>164</v>
      </c>
      <c r="W7" s="135">
        <f>'Tag 3'!G5</f>
        <v>184</v>
      </c>
      <c r="X7" s="135">
        <f>'Tag 3'!H5</f>
        <v>0</v>
      </c>
      <c r="Y7" s="135">
        <f>'Tag 3'!I5</f>
        <v>171</v>
      </c>
      <c r="Z7" s="135">
        <f>'Tag 3'!J5</f>
        <v>148</v>
      </c>
      <c r="AA7" s="135">
        <f>'Tag 3'!K5</f>
        <v>142</v>
      </c>
      <c r="AB7" s="7" t="str">
        <f>'Tag 4'!B5</f>
        <v>Hodzic</v>
      </c>
      <c r="AC7" s="7" t="str">
        <f>'Tag 4'!C5</f>
        <v>Levin</v>
      </c>
      <c r="AD7" s="136" t="str">
        <f t="shared" si="3"/>
        <v>HodzicLevin</v>
      </c>
      <c r="AE7" s="135">
        <f>'Tag 4'!F5</f>
        <v>0</v>
      </c>
      <c r="AF7" s="135">
        <f>'Tag 4'!G5</f>
        <v>0</v>
      </c>
      <c r="AG7" s="135">
        <f>'Tag 4'!H5</f>
        <v>0</v>
      </c>
      <c r="AH7" s="135">
        <f>'Tag 4'!I5</f>
        <v>0</v>
      </c>
      <c r="AI7" s="135">
        <f>'Tag 4'!J5</f>
        <v>0</v>
      </c>
      <c r="AJ7" s="135">
        <f>'Tag 4'!K5</f>
        <v>0</v>
      </c>
      <c r="AK7" s="7" t="str">
        <f>'Tag 5'!B5</f>
        <v>Bächler</v>
      </c>
      <c r="AL7" s="7" t="str">
        <f>'Tag 5'!C5</f>
        <v>Sandro</v>
      </c>
      <c r="AM7" s="136" t="str">
        <f t="shared" si="4"/>
        <v>BächlerSandro</v>
      </c>
      <c r="AN7" s="135">
        <f>'Tag 5'!F5</f>
        <v>0</v>
      </c>
      <c r="AO7" s="135">
        <f>'Tag 5'!G5</f>
        <v>0</v>
      </c>
      <c r="AP7" s="135">
        <f>'Tag 5'!H5</f>
        <v>0</v>
      </c>
      <c r="AQ7" s="135">
        <f>'Tag 5'!I5</f>
        <v>0</v>
      </c>
      <c r="AR7" s="135">
        <f>'Tag 5'!J5</f>
        <v>0</v>
      </c>
      <c r="AS7" s="135">
        <f>'Tag 5'!K5</f>
        <v>0</v>
      </c>
      <c r="AT7" s="7" t="str">
        <f>'Tag 6'!B5</f>
        <v>Hodzic</v>
      </c>
      <c r="AU7" s="7" t="str">
        <f>'Tag 6'!C5</f>
        <v>Levin</v>
      </c>
      <c r="AV7" s="136" t="str">
        <f t="shared" si="5"/>
        <v>HodzicLevin</v>
      </c>
      <c r="AW7" s="135">
        <f>'Tag 6'!F5</f>
        <v>0</v>
      </c>
      <c r="AX7" s="135">
        <f>'Tag 6'!G5</f>
        <v>0</v>
      </c>
      <c r="AY7" s="135">
        <f>'Tag 6'!H5</f>
        <v>0</v>
      </c>
      <c r="AZ7" s="135">
        <f>'Tag 6'!I5</f>
        <v>0</v>
      </c>
      <c r="BA7" s="135">
        <f>'Tag 6'!J5</f>
        <v>0</v>
      </c>
      <c r="BB7" s="135">
        <f>'Tag 6'!K5</f>
        <v>0</v>
      </c>
      <c r="BC7" s="7" t="str">
        <f>'Tag 7'!B5</f>
        <v/>
      </c>
      <c r="BD7" s="7" t="str">
        <f>'Tag 7'!C5</f>
        <v/>
      </c>
      <c r="BE7" s="136" t="str">
        <f t="shared" si="6"/>
        <v/>
      </c>
      <c r="BF7" s="135">
        <f>'Tag 7'!F5</f>
        <v>0</v>
      </c>
      <c r="BG7" s="135">
        <f>'Tag 7'!G5</f>
        <v>0</v>
      </c>
      <c r="BH7" s="135">
        <f>'Tag 7'!H5</f>
        <v>0</v>
      </c>
      <c r="BI7" s="135">
        <f>'Tag 7'!I5</f>
        <v>0</v>
      </c>
      <c r="BJ7" s="135">
        <f>'Tag 7'!J5</f>
        <v>0</v>
      </c>
      <c r="BK7" s="135">
        <f>'Tag 7'!K5</f>
        <v>0</v>
      </c>
      <c r="BL7" s="7" t="str">
        <f>'Tag 8'!B5</f>
        <v>Torsello</v>
      </c>
      <c r="BM7" s="7" t="str">
        <f>'Tag 8'!C5</f>
        <v>Marco</v>
      </c>
      <c r="BN7" s="136" t="str">
        <f t="shared" si="7"/>
        <v>TorselloMarco</v>
      </c>
      <c r="BO7" s="135">
        <f>'Tag 8'!F5</f>
        <v>0</v>
      </c>
      <c r="BP7" s="135">
        <f>'Tag 8'!G5</f>
        <v>0</v>
      </c>
      <c r="BQ7" s="135">
        <f>'Tag 8'!H5</f>
        <v>0</v>
      </c>
      <c r="BR7" s="135">
        <f>'Tag 8'!I5</f>
        <v>0</v>
      </c>
      <c r="BS7" s="135">
        <f>'Tag 8'!J5</f>
        <v>0</v>
      </c>
      <c r="BT7" s="135">
        <f>'Tag 8'!K5</f>
        <v>0</v>
      </c>
      <c r="BU7" s="7" t="str">
        <f>'Tag 9'!B5</f>
        <v>Hodzic</v>
      </c>
      <c r="BV7" s="7" t="str">
        <f>'Tag 9'!C5</f>
        <v>Levin</v>
      </c>
      <c r="BW7" s="136" t="str">
        <f t="shared" si="8"/>
        <v>HodzicLevin</v>
      </c>
      <c r="BX7" s="135">
        <f>'Tag 9'!F5</f>
        <v>0</v>
      </c>
      <c r="BY7" s="135">
        <f>'Tag 9'!G5</f>
        <v>0</v>
      </c>
      <c r="BZ7" s="135">
        <f>'Tag 9'!H5</f>
        <v>0</v>
      </c>
      <c r="CA7" s="135">
        <f>'Tag 9'!I5</f>
        <v>0</v>
      </c>
      <c r="CB7" s="135">
        <f>'Tag 9'!J5</f>
        <v>0</v>
      </c>
      <c r="CC7" s="135">
        <f>'Tag 9'!K5</f>
        <v>0</v>
      </c>
      <c r="CD7" s="7" t="str">
        <f>'Tag 10'!B5</f>
        <v>Bächler</v>
      </c>
      <c r="CE7" s="7" t="str">
        <f>'Tag 10'!C5</f>
        <v>Sandro</v>
      </c>
      <c r="CF7" s="136" t="str">
        <f t="shared" si="9"/>
        <v>BächlerSandro</v>
      </c>
      <c r="CG7" s="135">
        <f>'Tag 10'!F5</f>
        <v>0</v>
      </c>
      <c r="CH7" s="135">
        <f>'Tag 10'!G5</f>
        <v>0</v>
      </c>
      <c r="CI7" s="135">
        <f>'Tag 10'!H5</f>
        <v>0</v>
      </c>
      <c r="CJ7" s="135">
        <f>'Tag 10'!I5</f>
        <v>0</v>
      </c>
      <c r="CK7" s="135">
        <f>'Tag 10'!J5</f>
        <v>0</v>
      </c>
      <c r="CL7" s="135">
        <f>'Tag 10'!K5</f>
        <v>0</v>
      </c>
      <c r="CM7" s="7" t="str">
        <f>'Tag 11'!B5</f>
        <v/>
      </c>
      <c r="CN7" s="7" t="str">
        <f>'Tag 11'!C5</f>
        <v/>
      </c>
      <c r="CO7" s="136" t="str">
        <f t="shared" si="10"/>
        <v/>
      </c>
      <c r="CP7" s="135">
        <f>'Tag 11'!F5</f>
        <v>0</v>
      </c>
      <c r="CQ7" s="135">
        <f>'Tag 11'!G5</f>
        <v>0</v>
      </c>
      <c r="CR7" s="135">
        <f>'Tag 11'!H5</f>
        <v>0</v>
      </c>
      <c r="CS7" s="135">
        <f>'Tag 11'!I5</f>
        <v>0</v>
      </c>
      <c r="CT7" s="135">
        <f>'Tag 11'!J5</f>
        <v>0</v>
      </c>
      <c r="CU7" s="135">
        <f>'Tag 11'!K5</f>
        <v>0</v>
      </c>
      <c r="CV7" s="7" t="str">
        <f>'Tag 12'!B5</f>
        <v/>
      </c>
      <c r="CW7" s="7" t="str">
        <f>'Tag 12'!C5</f>
        <v/>
      </c>
      <c r="CX7" s="136" t="str">
        <f t="shared" si="11"/>
        <v/>
      </c>
      <c r="CY7" s="135">
        <f>'Tag 12'!F5</f>
        <v>0</v>
      </c>
      <c r="CZ7" s="135">
        <f>'Tag 12'!G5</f>
        <v>0</v>
      </c>
      <c r="DA7" s="135">
        <f>'Tag 12'!H5</f>
        <v>0</v>
      </c>
      <c r="DB7" s="135">
        <f>'Tag 12'!I5</f>
        <v>0</v>
      </c>
      <c r="DC7" s="135">
        <f>'Tag 12'!J5</f>
        <v>0</v>
      </c>
      <c r="DD7" s="135">
        <f>'Tag 12'!K5</f>
        <v>0</v>
      </c>
      <c r="DE7" s="7" t="str">
        <f>'Tag 13'!B5</f>
        <v/>
      </c>
      <c r="DF7" s="7" t="str">
        <f>'Tag 13'!C5</f>
        <v/>
      </c>
      <c r="DG7" s="136" t="str">
        <f t="shared" si="12"/>
        <v/>
      </c>
      <c r="DH7" s="135">
        <f>'Tag 13'!F5</f>
        <v>0</v>
      </c>
      <c r="DI7" s="135">
        <f>'Tag 13'!G5</f>
        <v>0</v>
      </c>
      <c r="DJ7" s="135">
        <f>'Tag 13'!H5</f>
        <v>0</v>
      </c>
      <c r="DK7" s="135">
        <f>'Tag 13'!I5</f>
        <v>0</v>
      </c>
      <c r="DL7" s="135">
        <f>'Tag 13'!J5</f>
        <v>0</v>
      </c>
      <c r="DM7" s="135">
        <f>'Tag 13'!K5</f>
        <v>0</v>
      </c>
      <c r="DN7" s="7" t="str">
        <f>'Tag 14'!B5</f>
        <v/>
      </c>
      <c r="DO7" s="7" t="str">
        <f>'Tag 14'!C5</f>
        <v/>
      </c>
      <c r="DP7" s="136" t="str">
        <f t="shared" si="13"/>
        <v/>
      </c>
      <c r="DQ7" s="135">
        <f>'Tag 14'!F5</f>
        <v>0</v>
      </c>
      <c r="DR7" s="135">
        <f>'Tag 14'!G5</f>
        <v>0</v>
      </c>
      <c r="DS7" s="135">
        <f>'Tag 14'!H5</f>
        <v>0</v>
      </c>
      <c r="DT7" s="135">
        <f>'Tag 14'!I5</f>
        <v>0</v>
      </c>
      <c r="DU7" s="135">
        <f>'Tag 14'!J5</f>
        <v>0</v>
      </c>
      <c r="DV7" s="135">
        <f>'Tag 14'!K5</f>
        <v>0</v>
      </c>
    </row>
    <row r="8" spans="1:126" x14ac:dyDescent="0.25">
      <c r="A8" s="7" t="str">
        <f>'Tag 1'!B11</f>
        <v/>
      </c>
      <c r="B8" s="7" t="str">
        <f>'Tag 1'!C11</f>
        <v/>
      </c>
      <c r="C8" s="136" t="str">
        <f t="shared" si="0"/>
        <v/>
      </c>
      <c r="D8" s="124">
        <f>'Tag 1'!F11</f>
        <v>0</v>
      </c>
      <c r="E8" s="124">
        <f>'Tag 1'!G11</f>
        <v>0</v>
      </c>
      <c r="F8" s="124">
        <f>'Tag 1'!H11</f>
        <v>0</v>
      </c>
      <c r="G8" s="124">
        <f>'Tag 1'!I11</f>
        <v>0</v>
      </c>
      <c r="H8" s="124">
        <f>'Tag 1'!J11</f>
        <v>0</v>
      </c>
      <c r="I8" s="124">
        <f>'Tag 1'!K11</f>
        <v>0</v>
      </c>
      <c r="J8" s="7" t="str">
        <f>'Tag 2'!B11</f>
        <v>Schönenberger</v>
      </c>
      <c r="K8" s="7" t="str">
        <f>'Tag 2'!C11</f>
        <v>Myrta</v>
      </c>
      <c r="L8" s="136" t="str">
        <f t="shared" si="1"/>
        <v>SchönenbergerMyrta</v>
      </c>
      <c r="M8" s="135">
        <f>'Tag 2'!F11</f>
        <v>135</v>
      </c>
      <c r="N8" s="135">
        <f>'Tag 2'!G11</f>
        <v>124</v>
      </c>
      <c r="O8" s="135">
        <f>'Tag 2'!H11</f>
        <v>124</v>
      </c>
      <c r="P8" s="135">
        <f>'Tag 2'!I11</f>
        <v>171</v>
      </c>
      <c r="Q8" s="135">
        <f>'Tag 2'!J11</f>
        <v>136</v>
      </c>
      <c r="R8" s="135">
        <f>'Tag 2'!K11</f>
        <v>122</v>
      </c>
      <c r="S8" s="7" t="str">
        <f>'Tag 3'!B11</f>
        <v>Fehr</v>
      </c>
      <c r="T8" s="7" t="str">
        <f>'Tag 3'!C11</f>
        <v>Patrick</v>
      </c>
      <c r="U8" s="136" t="str">
        <f t="shared" si="2"/>
        <v>FehrPatrick</v>
      </c>
      <c r="V8" s="135">
        <f>'Tag 3'!F11</f>
        <v>216</v>
      </c>
      <c r="W8" s="135">
        <f>'Tag 3'!G11</f>
        <v>223</v>
      </c>
      <c r="X8" s="135">
        <f>'Tag 3'!H11</f>
        <v>134</v>
      </c>
      <c r="Y8" s="135">
        <f>'Tag 3'!I11</f>
        <v>160</v>
      </c>
      <c r="Z8" s="135">
        <f>'Tag 3'!J11</f>
        <v>194</v>
      </c>
      <c r="AA8" s="135">
        <f>'Tag 3'!K11</f>
        <v>238</v>
      </c>
      <c r="AB8" s="7" t="str">
        <f>'Tag 4'!B11</f>
        <v>Unternährer</v>
      </c>
      <c r="AC8" s="7" t="str">
        <f>'Tag 4'!C11</f>
        <v>Peter</v>
      </c>
      <c r="AD8" s="136" t="str">
        <f t="shared" si="3"/>
        <v>UnternährerPeter</v>
      </c>
      <c r="AE8" s="135">
        <f>'Tag 4'!F11</f>
        <v>0</v>
      </c>
      <c r="AF8" s="135">
        <f>'Tag 4'!G11</f>
        <v>0</v>
      </c>
      <c r="AG8" s="135">
        <f>'Tag 4'!H11</f>
        <v>0</v>
      </c>
      <c r="AH8" s="135">
        <f>'Tag 4'!I11</f>
        <v>0</v>
      </c>
      <c r="AI8" s="135">
        <f>'Tag 4'!J11</f>
        <v>0</v>
      </c>
      <c r="AJ8" s="135">
        <f>'Tag 4'!K11</f>
        <v>0</v>
      </c>
      <c r="AK8" s="7" t="str">
        <f>'Tag 5'!B11</f>
        <v/>
      </c>
      <c r="AL8" s="7" t="str">
        <f>'Tag 5'!C11</f>
        <v/>
      </c>
      <c r="AM8" s="136" t="str">
        <f t="shared" si="4"/>
        <v/>
      </c>
      <c r="AN8" s="135">
        <f>'Tag 5'!F11</f>
        <v>0</v>
      </c>
      <c r="AO8" s="135">
        <f>'Tag 5'!G11</f>
        <v>0</v>
      </c>
      <c r="AP8" s="135">
        <f>'Tag 5'!H11</f>
        <v>0</v>
      </c>
      <c r="AQ8" s="135">
        <f>'Tag 5'!I11</f>
        <v>0</v>
      </c>
      <c r="AR8" s="135">
        <f>'Tag 5'!J11</f>
        <v>0</v>
      </c>
      <c r="AS8" s="135">
        <f>'Tag 5'!K11</f>
        <v>0</v>
      </c>
      <c r="AT8" s="7" t="str">
        <f>'Tag 6'!B11</f>
        <v/>
      </c>
      <c r="AU8" s="7" t="str">
        <f>'Tag 6'!C11</f>
        <v/>
      </c>
      <c r="AV8" s="136" t="str">
        <f t="shared" si="5"/>
        <v/>
      </c>
      <c r="AW8" s="135">
        <f>'Tag 6'!F11</f>
        <v>0</v>
      </c>
      <c r="AX8" s="135">
        <f>'Tag 6'!G11</f>
        <v>0</v>
      </c>
      <c r="AY8" s="135">
        <f>'Tag 6'!H11</f>
        <v>0</v>
      </c>
      <c r="AZ8" s="135">
        <f>'Tag 6'!I11</f>
        <v>0</v>
      </c>
      <c r="BA8" s="135">
        <f>'Tag 6'!J11</f>
        <v>0</v>
      </c>
      <c r="BB8" s="135">
        <f>'Tag 6'!K11</f>
        <v>0</v>
      </c>
      <c r="BC8" s="7" t="str">
        <f>'Tag 7'!B11</f>
        <v>Schönenberger</v>
      </c>
      <c r="BD8" s="7" t="str">
        <f>'Tag 7'!C11</f>
        <v>Myrta</v>
      </c>
      <c r="BE8" s="136" t="str">
        <f t="shared" si="6"/>
        <v>SchönenbergerMyrta</v>
      </c>
      <c r="BF8" s="135">
        <f>'Tag 7'!F11</f>
        <v>0</v>
      </c>
      <c r="BG8" s="135">
        <f>'Tag 7'!G11</f>
        <v>0</v>
      </c>
      <c r="BH8" s="135">
        <f>'Tag 7'!H11</f>
        <v>0</v>
      </c>
      <c r="BI8" s="135">
        <f>'Tag 7'!I11</f>
        <v>0</v>
      </c>
      <c r="BJ8" s="135">
        <f>'Tag 7'!J11</f>
        <v>0</v>
      </c>
      <c r="BK8" s="135">
        <f>'Tag 7'!K11</f>
        <v>0</v>
      </c>
      <c r="BL8" s="7" t="str">
        <f>'Tag 8'!B11</f>
        <v>Fehr</v>
      </c>
      <c r="BM8" s="7" t="str">
        <f>'Tag 8'!C11</f>
        <v>Patrick</v>
      </c>
      <c r="BN8" s="136" t="str">
        <f t="shared" si="7"/>
        <v>FehrPatrick</v>
      </c>
      <c r="BO8" s="135">
        <f>'Tag 8'!F11</f>
        <v>0</v>
      </c>
      <c r="BP8" s="135">
        <f>'Tag 8'!G11</f>
        <v>0</v>
      </c>
      <c r="BQ8" s="135">
        <f>'Tag 8'!H11</f>
        <v>0</v>
      </c>
      <c r="BR8" s="135">
        <f>'Tag 8'!I11</f>
        <v>0</v>
      </c>
      <c r="BS8" s="135">
        <f>'Tag 8'!J11</f>
        <v>0</v>
      </c>
      <c r="BT8" s="135">
        <f>'Tag 8'!K11</f>
        <v>0</v>
      </c>
      <c r="BU8" s="7" t="str">
        <f>'Tag 9'!B11</f>
        <v>Unternährer</v>
      </c>
      <c r="BV8" s="7" t="str">
        <f>'Tag 9'!C11</f>
        <v>Peter</v>
      </c>
      <c r="BW8" s="136" t="str">
        <f t="shared" si="8"/>
        <v>UnternährerPeter</v>
      </c>
      <c r="BX8" s="135">
        <f>'Tag 9'!F11</f>
        <v>0</v>
      </c>
      <c r="BY8" s="135">
        <f>'Tag 9'!G11</f>
        <v>0</v>
      </c>
      <c r="BZ8" s="135">
        <f>'Tag 9'!H11</f>
        <v>0</v>
      </c>
      <c r="CA8" s="135">
        <f>'Tag 9'!I11</f>
        <v>0</v>
      </c>
      <c r="CB8" s="135">
        <f>'Tag 9'!J11</f>
        <v>0</v>
      </c>
      <c r="CC8" s="135">
        <f>'Tag 9'!K11</f>
        <v>0</v>
      </c>
      <c r="CD8" s="7" t="str">
        <f>'Tag 10'!B11</f>
        <v/>
      </c>
      <c r="CE8" s="7" t="str">
        <f>'Tag 10'!C11</f>
        <v/>
      </c>
      <c r="CF8" s="136" t="str">
        <f t="shared" si="9"/>
        <v/>
      </c>
      <c r="CG8" s="135">
        <f>'Tag 10'!F11</f>
        <v>0</v>
      </c>
      <c r="CH8" s="135">
        <f>'Tag 10'!G11</f>
        <v>0</v>
      </c>
      <c r="CI8" s="135">
        <f>'Tag 10'!H11</f>
        <v>0</v>
      </c>
      <c r="CJ8" s="135">
        <f>'Tag 10'!I11</f>
        <v>0</v>
      </c>
      <c r="CK8" s="135">
        <f>'Tag 10'!J11</f>
        <v>0</v>
      </c>
      <c r="CL8" s="135">
        <f>'Tag 10'!K11</f>
        <v>0</v>
      </c>
      <c r="CM8" s="7" t="str">
        <f>'Tag 11'!B11</f>
        <v/>
      </c>
      <c r="CN8" s="7" t="str">
        <f>'Tag 11'!C11</f>
        <v/>
      </c>
      <c r="CO8" s="136" t="str">
        <f t="shared" si="10"/>
        <v/>
      </c>
      <c r="CP8" s="135">
        <f>'Tag 11'!F11</f>
        <v>0</v>
      </c>
      <c r="CQ8" s="135">
        <f>'Tag 11'!G11</f>
        <v>0</v>
      </c>
      <c r="CR8" s="135">
        <f>'Tag 11'!H11</f>
        <v>0</v>
      </c>
      <c r="CS8" s="135">
        <f>'Tag 11'!I11</f>
        <v>0</v>
      </c>
      <c r="CT8" s="135">
        <f>'Tag 11'!J11</f>
        <v>0</v>
      </c>
      <c r="CU8" s="135">
        <f>'Tag 11'!K11</f>
        <v>0</v>
      </c>
      <c r="CV8" s="7" t="str">
        <f>'Tag 12'!B11</f>
        <v/>
      </c>
      <c r="CW8" s="7" t="str">
        <f>'Tag 12'!C11</f>
        <v/>
      </c>
      <c r="CX8" s="136" t="str">
        <f t="shared" si="11"/>
        <v/>
      </c>
      <c r="CY8" s="135">
        <f>'Tag 12'!F11</f>
        <v>0</v>
      </c>
      <c r="CZ8" s="135">
        <f>'Tag 12'!G11</f>
        <v>0</v>
      </c>
      <c r="DA8" s="135">
        <f>'Tag 12'!H11</f>
        <v>0</v>
      </c>
      <c r="DB8" s="135">
        <f>'Tag 12'!I11</f>
        <v>0</v>
      </c>
      <c r="DC8" s="135">
        <f>'Tag 12'!J11</f>
        <v>0</v>
      </c>
      <c r="DD8" s="135">
        <f>'Tag 12'!K11</f>
        <v>0</v>
      </c>
      <c r="DE8" s="7" t="str">
        <f>'Tag 13'!B11</f>
        <v/>
      </c>
      <c r="DF8" s="7" t="str">
        <f>'Tag 13'!C11</f>
        <v/>
      </c>
      <c r="DG8" s="136" t="str">
        <f t="shared" si="12"/>
        <v/>
      </c>
      <c r="DH8" s="135">
        <f>'Tag 13'!F11</f>
        <v>0</v>
      </c>
      <c r="DI8" s="135">
        <f>'Tag 13'!G11</f>
        <v>0</v>
      </c>
      <c r="DJ8" s="135">
        <f>'Tag 13'!H11</f>
        <v>0</v>
      </c>
      <c r="DK8" s="135">
        <f>'Tag 13'!I11</f>
        <v>0</v>
      </c>
      <c r="DL8" s="135">
        <f>'Tag 13'!J11</f>
        <v>0</v>
      </c>
      <c r="DM8" s="135">
        <f>'Tag 13'!K11</f>
        <v>0</v>
      </c>
      <c r="DN8" s="7" t="str">
        <f>'Tag 14'!B11</f>
        <v/>
      </c>
      <c r="DO8" s="7" t="str">
        <f>'Tag 14'!C11</f>
        <v/>
      </c>
      <c r="DP8" s="136" t="str">
        <f t="shared" si="13"/>
        <v/>
      </c>
      <c r="DQ8" s="135">
        <f>'Tag 14'!F11</f>
        <v>0</v>
      </c>
      <c r="DR8" s="135">
        <f>'Tag 14'!G11</f>
        <v>0</v>
      </c>
      <c r="DS8" s="135">
        <f>'Tag 14'!H11</f>
        <v>0</v>
      </c>
      <c r="DT8" s="135">
        <f>'Tag 14'!I11</f>
        <v>0</v>
      </c>
      <c r="DU8" s="135">
        <f>'Tag 14'!J11</f>
        <v>0</v>
      </c>
      <c r="DV8" s="135">
        <f>'Tag 14'!K11</f>
        <v>0</v>
      </c>
    </row>
    <row r="9" spans="1:126" x14ac:dyDescent="0.25">
      <c r="A9" s="7" t="str">
        <f>'Tag 1'!B12</f>
        <v/>
      </c>
      <c r="B9" s="7" t="str">
        <f>'Tag 1'!C12</f>
        <v/>
      </c>
      <c r="C9" s="136" t="str">
        <f t="shared" si="0"/>
        <v/>
      </c>
      <c r="D9" s="124">
        <f>'Tag 1'!F12</f>
        <v>0</v>
      </c>
      <c r="E9" s="124">
        <f>'Tag 1'!G12</f>
        <v>0</v>
      </c>
      <c r="F9" s="124">
        <f>'Tag 1'!H12</f>
        <v>0</v>
      </c>
      <c r="G9" s="124">
        <f>'Tag 1'!I12</f>
        <v>0</v>
      </c>
      <c r="H9" s="124">
        <f>'Tag 1'!J12</f>
        <v>0</v>
      </c>
      <c r="I9" s="124">
        <f>'Tag 1'!K12</f>
        <v>0</v>
      </c>
      <c r="J9" s="7" t="str">
        <f>'Tag 2'!B12</f>
        <v>Zeberli</v>
      </c>
      <c r="K9" s="7" t="str">
        <f>'Tag 2'!C12</f>
        <v>Jacqueline</v>
      </c>
      <c r="L9" s="136" t="str">
        <f t="shared" si="1"/>
        <v>ZeberliJacqueline</v>
      </c>
      <c r="M9" s="135">
        <f>'Tag 2'!F12</f>
        <v>0</v>
      </c>
      <c r="N9" s="135">
        <f>'Tag 2'!G12</f>
        <v>0</v>
      </c>
      <c r="O9" s="135">
        <f>'Tag 2'!H12</f>
        <v>0</v>
      </c>
      <c r="P9" s="135">
        <f>'Tag 2'!I12</f>
        <v>0</v>
      </c>
      <c r="Q9" s="135">
        <f>'Tag 2'!J12</f>
        <v>0</v>
      </c>
      <c r="R9" s="135">
        <f>'Tag 2'!K12</f>
        <v>0</v>
      </c>
      <c r="S9" s="7" t="str">
        <f>'Tag 3'!B12</f>
        <v>Bacchi</v>
      </c>
      <c r="T9" s="7" t="str">
        <f>'Tag 3'!C12</f>
        <v>Pascal</v>
      </c>
      <c r="U9" s="136" t="str">
        <f t="shared" si="2"/>
        <v>BacchiPascal</v>
      </c>
      <c r="V9" s="135">
        <f>'Tag 3'!F12</f>
        <v>0</v>
      </c>
      <c r="W9" s="135">
        <f>'Tag 3'!G12</f>
        <v>0</v>
      </c>
      <c r="X9" s="135">
        <f>'Tag 3'!H12</f>
        <v>0</v>
      </c>
      <c r="Y9" s="135">
        <f>'Tag 3'!I12</f>
        <v>151</v>
      </c>
      <c r="Z9" s="135">
        <f>'Tag 3'!J12</f>
        <v>159</v>
      </c>
      <c r="AA9" s="135">
        <f>'Tag 3'!K12</f>
        <v>161</v>
      </c>
      <c r="AB9" s="7" t="str">
        <f>'Tag 4'!B12</f>
        <v>Seiler</v>
      </c>
      <c r="AC9" s="7" t="str">
        <f>'Tag 4'!C12</f>
        <v>Franz</v>
      </c>
      <c r="AD9" s="136" t="str">
        <f t="shared" si="3"/>
        <v>SeilerFranz</v>
      </c>
      <c r="AE9" s="135">
        <f>'Tag 4'!F12</f>
        <v>0</v>
      </c>
      <c r="AF9" s="135">
        <f>'Tag 4'!G12</f>
        <v>0</v>
      </c>
      <c r="AG9" s="135">
        <f>'Tag 4'!H12</f>
        <v>0</v>
      </c>
      <c r="AH9" s="135">
        <f>'Tag 4'!I12</f>
        <v>0</v>
      </c>
      <c r="AI9" s="135">
        <f>'Tag 4'!J12</f>
        <v>0</v>
      </c>
      <c r="AJ9" s="135">
        <f>'Tag 4'!K12</f>
        <v>0</v>
      </c>
      <c r="AK9" s="7" t="str">
        <f>'Tag 5'!B12</f>
        <v/>
      </c>
      <c r="AL9" s="7" t="str">
        <f>'Tag 5'!C12</f>
        <v/>
      </c>
      <c r="AM9" s="136" t="str">
        <f t="shared" si="4"/>
        <v/>
      </c>
      <c r="AN9" s="135">
        <f>'Tag 5'!F12</f>
        <v>0</v>
      </c>
      <c r="AO9" s="135">
        <f>'Tag 5'!G12</f>
        <v>0</v>
      </c>
      <c r="AP9" s="135">
        <f>'Tag 5'!H12</f>
        <v>0</v>
      </c>
      <c r="AQ9" s="135">
        <f>'Tag 5'!I12</f>
        <v>0</v>
      </c>
      <c r="AR9" s="135">
        <f>'Tag 5'!J12</f>
        <v>0</v>
      </c>
      <c r="AS9" s="135">
        <f>'Tag 5'!K12</f>
        <v>0</v>
      </c>
      <c r="AT9" s="7" t="str">
        <f>'Tag 6'!B12</f>
        <v/>
      </c>
      <c r="AU9" s="7" t="str">
        <f>'Tag 6'!C12</f>
        <v/>
      </c>
      <c r="AV9" s="136" t="str">
        <f t="shared" si="5"/>
        <v/>
      </c>
      <c r="AW9" s="135">
        <f>'Tag 6'!F12</f>
        <v>0</v>
      </c>
      <c r="AX9" s="135">
        <f>'Tag 6'!G12</f>
        <v>0</v>
      </c>
      <c r="AY9" s="135">
        <f>'Tag 6'!H12</f>
        <v>0</v>
      </c>
      <c r="AZ9" s="135">
        <f>'Tag 6'!I12</f>
        <v>0</v>
      </c>
      <c r="BA9" s="135">
        <f>'Tag 6'!J12</f>
        <v>0</v>
      </c>
      <c r="BB9" s="135">
        <f>'Tag 6'!K12</f>
        <v>0</v>
      </c>
      <c r="BC9" s="7" t="str">
        <f>'Tag 7'!B12</f>
        <v>Zeberli</v>
      </c>
      <c r="BD9" s="7" t="str">
        <f>'Tag 7'!C12</f>
        <v>Jacqueline</v>
      </c>
      <c r="BE9" s="136" t="str">
        <f t="shared" si="6"/>
        <v>ZeberliJacqueline</v>
      </c>
      <c r="BF9" s="135">
        <f>'Tag 7'!F12</f>
        <v>0</v>
      </c>
      <c r="BG9" s="135">
        <f>'Tag 7'!G12</f>
        <v>0</v>
      </c>
      <c r="BH9" s="135">
        <f>'Tag 7'!H12</f>
        <v>0</v>
      </c>
      <c r="BI9" s="135">
        <f>'Tag 7'!I12</f>
        <v>0</v>
      </c>
      <c r="BJ9" s="135">
        <f>'Tag 7'!J12</f>
        <v>0</v>
      </c>
      <c r="BK9" s="135">
        <f>'Tag 7'!K12</f>
        <v>0</v>
      </c>
      <c r="BL9" s="7" t="str">
        <f>'Tag 8'!B12</f>
        <v>Bacchi</v>
      </c>
      <c r="BM9" s="7" t="str">
        <f>'Tag 8'!C12</f>
        <v>Pascal</v>
      </c>
      <c r="BN9" s="136" t="str">
        <f t="shared" si="7"/>
        <v>BacchiPascal</v>
      </c>
      <c r="BO9" s="135">
        <f>'Tag 8'!F12</f>
        <v>0</v>
      </c>
      <c r="BP9" s="135">
        <f>'Tag 8'!G12</f>
        <v>0</v>
      </c>
      <c r="BQ9" s="135">
        <f>'Tag 8'!H12</f>
        <v>0</v>
      </c>
      <c r="BR9" s="135">
        <f>'Tag 8'!I12</f>
        <v>0</v>
      </c>
      <c r="BS9" s="135">
        <f>'Tag 8'!J12</f>
        <v>0</v>
      </c>
      <c r="BT9" s="135">
        <f>'Tag 8'!K12</f>
        <v>0</v>
      </c>
      <c r="BU9" s="7" t="str">
        <f>'Tag 9'!B12</f>
        <v>Seiler</v>
      </c>
      <c r="BV9" s="7" t="str">
        <f>'Tag 9'!C12</f>
        <v>Franz</v>
      </c>
      <c r="BW9" s="136" t="str">
        <f t="shared" si="8"/>
        <v>SeilerFranz</v>
      </c>
      <c r="BX9" s="135">
        <f>'Tag 9'!F12</f>
        <v>0</v>
      </c>
      <c r="BY9" s="135">
        <f>'Tag 9'!G12</f>
        <v>0</v>
      </c>
      <c r="BZ9" s="135">
        <f>'Tag 9'!H12</f>
        <v>0</v>
      </c>
      <c r="CA9" s="135">
        <f>'Tag 9'!I12</f>
        <v>0</v>
      </c>
      <c r="CB9" s="135">
        <f>'Tag 9'!J12</f>
        <v>0</v>
      </c>
      <c r="CC9" s="135">
        <f>'Tag 9'!K12</f>
        <v>0</v>
      </c>
      <c r="CD9" s="7" t="str">
        <f>'Tag 10'!B12</f>
        <v/>
      </c>
      <c r="CE9" s="7" t="str">
        <f>'Tag 10'!C12</f>
        <v/>
      </c>
      <c r="CF9" s="136" t="str">
        <f t="shared" si="9"/>
        <v/>
      </c>
      <c r="CG9" s="135">
        <f>'Tag 10'!F12</f>
        <v>0</v>
      </c>
      <c r="CH9" s="135">
        <f>'Tag 10'!G12</f>
        <v>0</v>
      </c>
      <c r="CI9" s="135">
        <f>'Tag 10'!H12</f>
        <v>0</v>
      </c>
      <c r="CJ9" s="135">
        <f>'Tag 10'!I12</f>
        <v>0</v>
      </c>
      <c r="CK9" s="135">
        <f>'Tag 10'!J12</f>
        <v>0</v>
      </c>
      <c r="CL9" s="135">
        <f>'Tag 10'!K12</f>
        <v>0</v>
      </c>
      <c r="CM9" s="7" t="str">
        <f>'Tag 11'!B12</f>
        <v/>
      </c>
      <c r="CN9" s="7" t="str">
        <f>'Tag 11'!C12</f>
        <v/>
      </c>
      <c r="CO9" s="136" t="str">
        <f t="shared" si="10"/>
        <v/>
      </c>
      <c r="CP9" s="135">
        <f>'Tag 11'!F12</f>
        <v>0</v>
      </c>
      <c r="CQ9" s="135">
        <f>'Tag 11'!G12</f>
        <v>0</v>
      </c>
      <c r="CR9" s="135">
        <f>'Tag 11'!H12</f>
        <v>0</v>
      </c>
      <c r="CS9" s="135">
        <f>'Tag 11'!I12</f>
        <v>0</v>
      </c>
      <c r="CT9" s="135">
        <f>'Tag 11'!J12</f>
        <v>0</v>
      </c>
      <c r="CU9" s="135">
        <f>'Tag 11'!K12</f>
        <v>0</v>
      </c>
      <c r="CV9" s="7" t="str">
        <f>'Tag 12'!B12</f>
        <v/>
      </c>
      <c r="CW9" s="7" t="str">
        <f>'Tag 12'!C12</f>
        <v/>
      </c>
      <c r="CX9" s="136" t="str">
        <f t="shared" si="11"/>
        <v/>
      </c>
      <c r="CY9" s="135">
        <f>'Tag 12'!F12</f>
        <v>0</v>
      </c>
      <c r="CZ9" s="135">
        <f>'Tag 12'!G12</f>
        <v>0</v>
      </c>
      <c r="DA9" s="135">
        <f>'Tag 12'!H12</f>
        <v>0</v>
      </c>
      <c r="DB9" s="135">
        <f>'Tag 12'!I12</f>
        <v>0</v>
      </c>
      <c r="DC9" s="135">
        <f>'Tag 12'!J12</f>
        <v>0</v>
      </c>
      <c r="DD9" s="135">
        <f>'Tag 12'!K12</f>
        <v>0</v>
      </c>
      <c r="DE9" s="7" t="str">
        <f>'Tag 13'!B12</f>
        <v/>
      </c>
      <c r="DF9" s="7" t="str">
        <f>'Tag 13'!C12</f>
        <v/>
      </c>
      <c r="DG9" s="136" t="str">
        <f t="shared" si="12"/>
        <v/>
      </c>
      <c r="DH9" s="135">
        <f>'Tag 13'!F12</f>
        <v>0</v>
      </c>
      <c r="DI9" s="135">
        <f>'Tag 13'!G12</f>
        <v>0</v>
      </c>
      <c r="DJ9" s="135">
        <f>'Tag 13'!H12</f>
        <v>0</v>
      </c>
      <c r="DK9" s="135">
        <f>'Tag 13'!I12</f>
        <v>0</v>
      </c>
      <c r="DL9" s="135">
        <f>'Tag 13'!J12</f>
        <v>0</v>
      </c>
      <c r="DM9" s="135">
        <f>'Tag 13'!K12</f>
        <v>0</v>
      </c>
      <c r="DN9" s="7" t="str">
        <f>'Tag 14'!B12</f>
        <v/>
      </c>
      <c r="DO9" s="7" t="str">
        <f>'Tag 14'!C12</f>
        <v/>
      </c>
      <c r="DP9" s="136" t="str">
        <f t="shared" si="13"/>
        <v/>
      </c>
      <c r="DQ9" s="135">
        <f>'Tag 14'!F12</f>
        <v>0</v>
      </c>
      <c r="DR9" s="135">
        <f>'Tag 14'!G12</f>
        <v>0</v>
      </c>
      <c r="DS9" s="135">
        <f>'Tag 14'!H12</f>
        <v>0</v>
      </c>
      <c r="DT9" s="135">
        <f>'Tag 14'!I12</f>
        <v>0</v>
      </c>
      <c r="DU9" s="135">
        <f>'Tag 14'!J12</f>
        <v>0</v>
      </c>
      <c r="DV9" s="135">
        <f>'Tag 14'!K12</f>
        <v>0</v>
      </c>
    </row>
    <row r="10" spans="1:126" x14ac:dyDescent="0.25">
      <c r="A10" s="7" t="str">
        <f>'Tag 1'!B13</f>
        <v/>
      </c>
      <c r="B10" s="7" t="str">
        <f>'Tag 1'!C13</f>
        <v/>
      </c>
      <c r="C10" s="136" t="str">
        <f t="shared" si="0"/>
        <v/>
      </c>
      <c r="D10" s="124">
        <f>'Tag 1'!F13</f>
        <v>0</v>
      </c>
      <c r="E10" s="124">
        <f>'Tag 1'!G13</f>
        <v>0</v>
      </c>
      <c r="F10" s="124">
        <f>'Tag 1'!H13</f>
        <v>0</v>
      </c>
      <c r="G10" s="124">
        <f>'Tag 1'!I13</f>
        <v>0</v>
      </c>
      <c r="H10" s="124">
        <f>'Tag 1'!J13</f>
        <v>0</v>
      </c>
      <c r="I10" s="124">
        <f>'Tag 1'!K13</f>
        <v>0</v>
      </c>
      <c r="J10" s="7" t="str">
        <f>'Tag 2'!B13</f>
        <v>Kalt</v>
      </c>
      <c r="K10" s="7" t="str">
        <f>'Tag 2'!C13</f>
        <v>Angela</v>
      </c>
      <c r="L10" s="136" t="str">
        <f t="shared" si="1"/>
        <v>KaltAngela</v>
      </c>
      <c r="M10" s="135">
        <f>'Tag 2'!F13</f>
        <v>0</v>
      </c>
      <c r="N10" s="135">
        <f>'Tag 2'!G13</f>
        <v>0</v>
      </c>
      <c r="O10" s="135">
        <f>'Tag 2'!H13</f>
        <v>0</v>
      </c>
      <c r="P10" s="135">
        <f>'Tag 2'!I13</f>
        <v>0</v>
      </c>
      <c r="Q10" s="135">
        <f>'Tag 2'!J13</f>
        <v>0</v>
      </c>
      <c r="R10" s="135">
        <f>'Tag 2'!K13</f>
        <v>0</v>
      </c>
      <c r="S10" s="7" t="str">
        <f>'Tag 3'!B13</f>
        <v>Simeaner</v>
      </c>
      <c r="T10" s="7" t="str">
        <f>'Tag 3'!C13</f>
        <v>Andreas</v>
      </c>
      <c r="U10" s="136" t="str">
        <f t="shared" si="2"/>
        <v>SimeanerAndreas</v>
      </c>
      <c r="V10" s="135">
        <f>'Tag 3'!F13</f>
        <v>147</v>
      </c>
      <c r="W10" s="135">
        <f>'Tag 3'!G13</f>
        <v>160</v>
      </c>
      <c r="X10" s="135">
        <f>'Tag 3'!H13</f>
        <v>166</v>
      </c>
      <c r="Y10" s="135">
        <f>'Tag 3'!I13</f>
        <v>0</v>
      </c>
      <c r="Z10" s="135">
        <f>'Tag 3'!J13</f>
        <v>0</v>
      </c>
      <c r="AA10" s="135">
        <f>'Tag 3'!K13</f>
        <v>0</v>
      </c>
      <c r="AB10" s="7" t="str">
        <f>'Tag 4'!B13</f>
        <v>Hutter</v>
      </c>
      <c r="AC10" s="7" t="str">
        <f>'Tag 4'!C13</f>
        <v>Marcel</v>
      </c>
      <c r="AD10" s="136" t="str">
        <f t="shared" si="3"/>
        <v>HutterMarcel</v>
      </c>
      <c r="AE10" s="135">
        <f>'Tag 4'!F13</f>
        <v>0</v>
      </c>
      <c r="AF10" s="135">
        <f>'Tag 4'!G13</f>
        <v>0</v>
      </c>
      <c r="AG10" s="135">
        <f>'Tag 4'!H13</f>
        <v>0</v>
      </c>
      <c r="AH10" s="135">
        <f>'Tag 4'!I13</f>
        <v>0</v>
      </c>
      <c r="AI10" s="135">
        <f>'Tag 4'!J13</f>
        <v>0</v>
      </c>
      <c r="AJ10" s="135">
        <f>'Tag 4'!K13</f>
        <v>0</v>
      </c>
      <c r="AK10" s="7" t="str">
        <f>'Tag 5'!B13</f>
        <v/>
      </c>
      <c r="AL10" s="7" t="str">
        <f>'Tag 5'!C13</f>
        <v/>
      </c>
      <c r="AM10" s="136" t="str">
        <f t="shared" si="4"/>
        <v/>
      </c>
      <c r="AN10" s="135">
        <f>'Tag 5'!F13</f>
        <v>0</v>
      </c>
      <c r="AO10" s="135">
        <f>'Tag 5'!G13</f>
        <v>0</v>
      </c>
      <c r="AP10" s="135">
        <f>'Tag 5'!H13</f>
        <v>0</v>
      </c>
      <c r="AQ10" s="135">
        <f>'Tag 5'!I13</f>
        <v>0</v>
      </c>
      <c r="AR10" s="135">
        <f>'Tag 5'!J13</f>
        <v>0</v>
      </c>
      <c r="AS10" s="135">
        <f>'Tag 5'!K13</f>
        <v>0</v>
      </c>
      <c r="AT10" s="7" t="str">
        <f>'Tag 6'!B13</f>
        <v/>
      </c>
      <c r="AU10" s="7" t="str">
        <f>'Tag 6'!C13</f>
        <v/>
      </c>
      <c r="AV10" s="136" t="str">
        <f t="shared" si="5"/>
        <v/>
      </c>
      <c r="AW10" s="135">
        <f>'Tag 6'!F13</f>
        <v>0</v>
      </c>
      <c r="AX10" s="135">
        <f>'Tag 6'!G13</f>
        <v>0</v>
      </c>
      <c r="AY10" s="135">
        <f>'Tag 6'!H13</f>
        <v>0</v>
      </c>
      <c r="AZ10" s="135">
        <f>'Tag 6'!I13</f>
        <v>0</v>
      </c>
      <c r="BA10" s="135">
        <f>'Tag 6'!J13</f>
        <v>0</v>
      </c>
      <c r="BB10" s="135">
        <f>'Tag 6'!K13</f>
        <v>0</v>
      </c>
      <c r="BC10" s="7" t="str">
        <f>'Tag 7'!B13</f>
        <v>Kalt</v>
      </c>
      <c r="BD10" s="7" t="str">
        <f>'Tag 7'!C13</f>
        <v>Angela</v>
      </c>
      <c r="BE10" s="136" t="str">
        <f t="shared" si="6"/>
        <v>KaltAngela</v>
      </c>
      <c r="BF10" s="135">
        <f>'Tag 7'!F13</f>
        <v>0</v>
      </c>
      <c r="BG10" s="135">
        <f>'Tag 7'!G13</f>
        <v>0</v>
      </c>
      <c r="BH10" s="135">
        <f>'Tag 7'!H13</f>
        <v>0</v>
      </c>
      <c r="BI10" s="135">
        <f>'Tag 7'!I13</f>
        <v>0</v>
      </c>
      <c r="BJ10" s="135">
        <f>'Tag 7'!J13</f>
        <v>0</v>
      </c>
      <c r="BK10" s="135">
        <f>'Tag 7'!K13</f>
        <v>0</v>
      </c>
      <c r="BL10" s="7" t="str">
        <f>'Tag 8'!B13</f>
        <v>Simeaner</v>
      </c>
      <c r="BM10" s="7" t="str">
        <f>'Tag 8'!C13</f>
        <v>Andreas</v>
      </c>
      <c r="BN10" s="136" t="str">
        <f t="shared" si="7"/>
        <v>SimeanerAndreas</v>
      </c>
      <c r="BO10" s="135">
        <f>'Tag 8'!F13</f>
        <v>0</v>
      </c>
      <c r="BP10" s="135">
        <f>'Tag 8'!G13</f>
        <v>0</v>
      </c>
      <c r="BQ10" s="135">
        <f>'Tag 8'!H13</f>
        <v>0</v>
      </c>
      <c r="BR10" s="135">
        <f>'Tag 8'!I13</f>
        <v>0</v>
      </c>
      <c r="BS10" s="135">
        <f>'Tag 8'!J13</f>
        <v>0</v>
      </c>
      <c r="BT10" s="135">
        <f>'Tag 8'!K13</f>
        <v>0</v>
      </c>
      <c r="BU10" s="7" t="str">
        <f>'Tag 9'!B13</f>
        <v>Hutter</v>
      </c>
      <c r="BV10" s="7" t="str">
        <f>'Tag 9'!C13</f>
        <v>Marcel</v>
      </c>
      <c r="BW10" s="136" t="str">
        <f t="shared" si="8"/>
        <v>HutterMarcel</v>
      </c>
      <c r="BX10" s="135">
        <f>'Tag 9'!F13</f>
        <v>0</v>
      </c>
      <c r="BY10" s="135">
        <f>'Tag 9'!G13</f>
        <v>0</v>
      </c>
      <c r="BZ10" s="135">
        <f>'Tag 9'!H13</f>
        <v>0</v>
      </c>
      <c r="CA10" s="135">
        <f>'Tag 9'!I13</f>
        <v>0</v>
      </c>
      <c r="CB10" s="135">
        <f>'Tag 9'!J13</f>
        <v>0</v>
      </c>
      <c r="CC10" s="135">
        <f>'Tag 9'!K13</f>
        <v>0</v>
      </c>
      <c r="CD10" s="7" t="str">
        <f>'Tag 10'!B13</f>
        <v/>
      </c>
      <c r="CE10" s="7" t="str">
        <f>'Tag 10'!C13</f>
        <v/>
      </c>
      <c r="CF10" s="136" t="str">
        <f t="shared" si="9"/>
        <v/>
      </c>
      <c r="CG10" s="135">
        <f>'Tag 10'!F13</f>
        <v>0</v>
      </c>
      <c r="CH10" s="135">
        <f>'Tag 10'!G13</f>
        <v>0</v>
      </c>
      <c r="CI10" s="135">
        <f>'Tag 10'!H13</f>
        <v>0</v>
      </c>
      <c r="CJ10" s="135">
        <f>'Tag 10'!I13</f>
        <v>0</v>
      </c>
      <c r="CK10" s="135">
        <f>'Tag 10'!J13</f>
        <v>0</v>
      </c>
      <c r="CL10" s="135">
        <f>'Tag 10'!K13</f>
        <v>0</v>
      </c>
      <c r="CM10" s="7" t="str">
        <f>'Tag 11'!B13</f>
        <v/>
      </c>
      <c r="CN10" s="7" t="str">
        <f>'Tag 11'!C13</f>
        <v/>
      </c>
      <c r="CO10" s="136" t="str">
        <f t="shared" si="10"/>
        <v/>
      </c>
      <c r="CP10" s="135">
        <f>'Tag 11'!F13</f>
        <v>0</v>
      </c>
      <c r="CQ10" s="135">
        <f>'Tag 11'!G13</f>
        <v>0</v>
      </c>
      <c r="CR10" s="135">
        <f>'Tag 11'!H13</f>
        <v>0</v>
      </c>
      <c r="CS10" s="135">
        <f>'Tag 11'!I13</f>
        <v>0</v>
      </c>
      <c r="CT10" s="135">
        <f>'Tag 11'!J13</f>
        <v>0</v>
      </c>
      <c r="CU10" s="135">
        <f>'Tag 11'!K13</f>
        <v>0</v>
      </c>
      <c r="CV10" s="7" t="str">
        <f>'Tag 12'!B13</f>
        <v/>
      </c>
      <c r="CW10" s="7" t="str">
        <f>'Tag 12'!C13</f>
        <v/>
      </c>
      <c r="CX10" s="136" t="str">
        <f t="shared" si="11"/>
        <v/>
      </c>
      <c r="CY10" s="135">
        <f>'Tag 12'!F13</f>
        <v>0</v>
      </c>
      <c r="CZ10" s="135">
        <f>'Tag 12'!G13</f>
        <v>0</v>
      </c>
      <c r="DA10" s="135">
        <f>'Tag 12'!H13</f>
        <v>0</v>
      </c>
      <c r="DB10" s="135">
        <f>'Tag 12'!I13</f>
        <v>0</v>
      </c>
      <c r="DC10" s="135">
        <f>'Tag 12'!J13</f>
        <v>0</v>
      </c>
      <c r="DD10" s="135">
        <f>'Tag 12'!K13</f>
        <v>0</v>
      </c>
      <c r="DE10" s="7" t="str">
        <f>'Tag 13'!B13</f>
        <v/>
      </c>
      <c r="DF10" s="7" t="str">
        <f>'Tag 13'!C13</f>
        <v/>
      </c>
      <c r="DG10" s="136" t="str">
        <f t="shared" si="12"/>
        <v/>
      </c>
      <c r="DH10" s="135">
        <f>'Tag 13'!F13</f>
        <v>0</v>
      </c>
      <c r="DI10" s="135">
        <f>'Tag 13'!G13</f>
        <v>0</v>
      </c>
      <c r="DJ10" s="135">
        <f>'Tag 13'!H13</f>
        <v>0</v>
      </c>
      <c r="DK10" s="135">
        <f>'Tag 13'!I13</f>
        <v>0</v>
      </c>
      <c r="DL10" s="135">
        <f>'Tag 13'!J13</f>
        <v>0</v>
      </c>
      <c r="DM10" s="135">
        <f>'Tag 13'!K13</f>
        <v>0</v>
      </c>
      <c r="DN10" s="7" t="str">
        <f>'Tag 14'!B13</f>
        <v/>
      </c>
      <c r="DO10" s="7" t="str">
        <f>'Tag 14'!C13</f>
        <v/>
      </c>
      <c r="DP10" s="136" t="str">
        <f t="shared" si="13"/>
        <v/>
      </c>
      <c r="DQ10" s="135">
        <f>'Tag 14'!F13</f>
        <v>0</v>
      </c>
      <c r="DR10" s="135">
        <f>'Tag 14'!G13</f>
        <v>0</v>
      </c>
      <c r="DS10" s="135">
        <f>'Tag 14'!H13</f>
        <v>0</v>
      </c>
      <c r="DT10" s="135">
        <f>'Tag 14'!I13</f>
        <v>0</v>
      </c>
      <c r="DU10" s="135">
        <f>'Tag 14'!J13</f>
        <v>0</v>
      </c>
      <c r="DV10" s="135">
        <f>'Tag 14'!K13</f>
        <v>0</v>
      </c>
    </row>
    <row r="11" spans="1:126" x14ac:dyDescent="0.25">
      <c r="A11" s="7" t="str">
        <f>'Tag 1'!B14</f>
        <v/>
      </c>
      <c r="B11" s="7" t="str">
        <f>'Tag 1'!C14</f>
        <v/>
      </c>
      <c r="C11" s="136" t="str">
        <f t="shared" si="0"/>
        <v/>
      </c>
      <c r="D11" s="124">
        <f>'Tag 1'!F14</f>
        <v>0</v>
      </c>
      <c r="E11" s="124">
        <f>'Tag 1'!G14</f>
        <v>0</v>
      </c>
      <c r="F11" s="124">
        <f>'Tag 1'!H14</f>
        <v>0</v>
      </c>
      <c r="G11" s="124">
        <f>'Tag 1'!I14</f>
        <v>0</v>
      </c>
      <c r="H11" s="124">
        <f>'Tag 1'!J14</f>
        <v>0</v>
      </c>
      <c r="I11" s="124">
        <f>'Tag 1'!K14</f>
        <v>0</v>
      </c>
      <c r="J11" s="7" t="str">
        <f>'Tag 2'!B14</f>
        <v>Bächler</v>
      </c>
      <c r="K11" s="7" t="str">
        <f>'Tag 2'!C14</f>
        <v>Sandro</v>
      </c>
      <c r="L11" s="136" t="str">
        <f t="shared" si="1"/>
        <v>BächlerSandro</v>
      </c>
      <c r="M11" s="135">
        <f>'Tag 2'!F14</f>
        <v>185</v>
      </c>
      <c r="N11" s="135">
        <f>'Tag 2'!G14</f>
        <v>180</v>
      </c>
      <c r="O11" s="135">
        <f>'Tag 2'!H14</f>
        <v>160</v>
      </c>
      <c r="P11" s="135">
        <f>'Tag 2'!I14</f>
        <v>220</v>
      </c>
      <c r="Q11" s="135">
        <f>'Tag 2'!J14</f>
        <v>168</v>
      </c>
      <c r="R11" s="135">
        <f>'Tag 2'!K14</f>
        <v>150</v>
      </c>
      <c r="S11" s="7" t="str">
        <f>'Tag 3'!B14</f>
        <v/>
      </c>
      <c r="T11" s="7" t="str">
        <f>'Tag 3'!C14</f>
        <v/>
      </c>
      <c r="U11" s="136" t="str">
        <f t="shared" si="2"/>
        <v/>
      </c>
      <c r="V11" s="135">
        <f>'Tag 3'!F14</f>
        <v>0</v>
      </c>
      <c r="W11" s="135">
        <f>'Tag 3'!G14</f>
        <v>0</v>
      </c>
      <c r="X11" s="135">
        <f>'Tag 3'!H14</f>
        <v>0</v>
      </c>
      <c r="Y11" s="135">
        <f>'Tag 3'!I14</f>
        <v>0</v>
      </c>
      <c r="Z11" s="135">
        <f>'Tag 3'!J14</f>
        <v>0</v>
      </c>
      <c r="AA11" s="135">
        <f>'Tag 3'!K14</f>
        <v>0</v>
      </c>
      <c r="AB11" s="7" t="str">
        <f>'Tag 4'!B14</f>
        <v/>
      </c>
      <c r="AC11" s="7" t="str">
        <f>'Tag 4'!C14</f>
        <v/>
      </c>
      <c r="AD11" s="136" t="str">
        <f t="shared" si="3"/>
        <v/>
      </c>
      <c r="AE11" s="135">
        <f>'Tag 4'!F14</f>
        <v>0</v>
      </c>
      <c r="AF11" s="135">
        <f>'Tag 4'!G14</f>
        <v>0</v>
      </c>
      <c r="AG11" s="135">
        <f>'Tag 4'!H14</f>
        <v>0</v>
      </c>
      <c r="AH11" s="135">
        <f>'Tag 4'!I14</f>
        <v>0</v>
      </c>
      <c r="AI11" s="135">
        <f>'Tag 4'!J14</f>
        <v>0</v>
      </c>
      <c r="AJ11" s="135">
        <f>'Tag 4'!K14</f>
        <v>0</v>
      </c>
      <c r="AK11" s="7" t="str">
        <f>'Tag 5'!B14</f>
        <v/>
      </c>
      <c r="AL11" s="7" t="str">
        <f>'Tag 5'!C14</f>
        <v/>
      </c>
      <c r="AM11" s="136" t="str">
        <f t="shared" si="4"/>
        <v/>
      </c>
      <c r="AN11" s="135">
        <f>'Tag 5'!F14</f>
        <v>0</v>
      </c>
      <c r="AO11" s="135">
        <f>'Tag 5'!G14</f>
        <v>0</v>
      </c>
      <c r="AP11" s="135">
        <f>'Tag 5'!H14</f>
        <v>0</v>
      </c>
      <c r="AQ11" s="135">
        <f>'Tag 5'!I14</f>
        <v>0</v>
      </c>
      <c r="AR11" s="135">
        <f>'Tag 5'!J14</f>
        <v>0</v>
      </c>
      <c r="AS11" s="135">
        <f>'Tag 5'!K14</f>
        <v>0</v>
      </c>
      <c r="AT11" s="7" t="str">
        <f>'Tag 6'!B14</f>
        <v/>
      </c>
      <c r="AU11" s="7" t="str">
        <f>'Tag 6'!C14</f>
        <v/>
      </c>
      <c r="AV11" s="136" t="str">
        <f t="shared" si="5"/>
        <v/>
      </c>
      <c r="AW11" s="135">
        <f>'Tag 6'!F14</f>
        <v>0</v>
      </c>
      <c r="AX11" s="135">
        <f>'Tag 6'!G14</f>
        <v>0</v>
      </c>
      <c r="AY11" s="135">
        <f>'Tag 6'!H14</f>
        <v>0</v>
      </c>
      <c r="AZ11" s="135">
        <f>'Tag 6'!I14</f>
        <v>0</v>
      </c>
      <c r="BA11" s="135">
        <f>'Tag 6'!J14</f>
        <v>0</v>
      </c>
      <c r="BB11" s="135">
        <f>'Tag 6'!K14</f>
        <v>0</v>
      </c>
      <c r="BC11" s="7" t="str">
        <f>'Tag 7'!B14</f>
        <v>Bächler</v>
      </c>
      <c r="BD11" s="7" t="str">
        <f>'Tag 7'!C14</f>
        <v>Sandro</v>
      </c>
      <c r="BE11" s="136" t="str">
        <f t="shared" si="6"/>
        <v>BächlerSandro</v>
      </c>
      <c r="BF11" s="135">
        <f>'Tag 7'!F14</f>
        <v>0</v>
      </c>
      <c r="BG11" s="135">
        <f>'Tag 7'!G14</f>
        <v>0</v>
      </c>
      <c r="BH11" s="135">
        <f>'Tag 7'!H14</f>
        <v>0</v>
      </c>
      <c r="BI11" s="135">
        <f>'Tag 7'!I14</f>
        <v>0</v>
      </c>
      <c r="BJ11" s="135">
        <f>'Tag 7'!J14</f>
        <v>0</v>
      </c>
      <c r="BK11" s="135">
        <f>'Tag 7'!K14</f>
        <v>0</v>
      </c>
      <c r="BL11" s="7" t="str">
        <f>'Tag 8'!B14</f>
        <v/>
      </c>
      <c r="BM11" s="7" t="str">
        <f>'Tag 8'!C14</f>
        <v/>
      </c>
      <c r="BN11" s="136" t="str">
        <f t="shared" si="7"/>
        <v/>
      </c>
      <c r="BO11" s="135">
        <f>'Tag 8'!F14</f>
        <v>0</v>
      </c>
      <c r="BP11" s="135">
        <f>'Tag 8'!G14</f>
        <v>0</v>
      </c>
      <c r="BQ11" s="135">
        <f>'Tag 8'!H14</f>
        <v>0</v>
      </c>
      <c r="BR11" s="135">
        <f>'Tag 8'!I14</f>
        <v>0</v>
      </c>
      <c r="BS11" s="135">
        <f>'Tag 8'!J14</f>
        <v>0</v>
      </c>
      <c r="BT11" s="135">
        <f>'Tag 8'!K14</f>
        <v>0</v>
      </c>
      <c r="BU11" s="7" t="str">
        <f>'Tag 9'!B14</f>
        <v/>
      </c>
      <c r="BV11" s="7" t="str">
        <f>'Tag 9'!C14</f>
        <v/>
      </c>
      <c r="BW11" s="136" t="str">
        <f t="shared" si="8"/>
        <v/>
      </c>
      <c r="BX11" s="135">
        <f>'Tag 9'!F14</f>
        <v>0</v>
      </c>
      <c r="BY11" s="135">
        <f>'Tag 9'!G14</f>
        <v>0</v>
      </c>
      <c r="BZ11" s="135">
        <f>'Tag 9'!H14</f>
        <v>0</v>
      </c>
      <c r="CA11" s="135">
        <f>'Tag 9'!I14</f>
        <v>0</v>
      </c>
      <c r="CB11" s="135">
        <f>'Tag 9'!J14</f>
        <v>0</v>
      </c>
      <c r="CC11" s="135">
        <f>'Tag 9'!K14</f>
        <v>0</v>
      </c>
      <c r="CD11" s="7" t="str">
        <f>'Tag 10'!B14</f>
        <v/>
      </c>
      <c r="CE11" s="7" t="str">
        <f>'Tag 10'!C14</f>
        <v/>
      </c>
      <c r="CF11" s="136" t="str">
        <f t="shared" si="9"/>
        <v/>
      </c>
      <c r="CG11" s="135">
        <f>'Tag 10'!F14</f>
        <v>0</v>
      </c>
      <c r="CH11" s="135">
        <f>'Tag 10'!G14</f>
        <v>0</v>
      </c>
      <c r="CI11" s="135">
        <f>'Tag 10'!H14</f>
        <v>0</v>
      </c>
      <c r="CJ11" s="135">
        <f>'Tag 10'!I14</f>
        <v>0</v>
      </c>
      <c r="CK11" s="135">
        <f>'Tag 10'!J14</f>
        <v>0</v>
      </c>
      <c r="CL11" s="135">
        <f>'Tag 10'!K14</f>
        <v>0</v>
      </c>
      <c r="CM11" s="7" t="str">
        <f>'Tag 11'!B14</f>
        <v/>
      </c>
      <c r="CN11" s="7" t="str">
        <f>'Tag 11'!C14</f>
        <v/>
      </c>
      <c r="CO11" s="136" t="str">
        <f t="shared" si="10"/>
        <v/>
      </c>
      <c r="CP11" s="135">
        <f>'Tag 11'!F14</f>
        <v>0</v>
      </c>
      <c r="CQ11" s="135">
        <f>'Tag 11'!G14</f>
        <v>0</v>
      </c>
      <c r="CR11" s="135">
        <f>'Tag 11'!H14</f>
        <v>0</v>
      </c>
      <c r="CS11" s="135">
        <f>'Tag 11'!I14</f>
        <v>0</v>
      </c>
      <c r="CT11" s="135">
        <f>'Tag 11'!J14</f>
        <v>0</v>
      </c>
      <c r="CU11" s="135">
        <f>'Tag 11'!K14</f>
        <v>0</v>
      </c>
      <c r="CV11" s="7" t="str">
        <f>'Tag 12'!B14</f>
        <v/>
      </c>
      <c r="CW11" s="7" t="str">
        <f>'Tag 12'!C14</f>
        <v/>
      </c>
      <c r="CX11" s="136" t="str">
        <f t="shared" si="11"/>
        <v/>
      </c>
      <c r="CY11" s="135">
        <f>'Tag 12'!F14</f>
        <v>0</v>
      </c>
      <c r="CZ11" s="135">
        <f>'Tag 12'!G14</f>
        <v>0</v>
      </c>
      <c r="DA11" s="135">
        <f>'Tag 12'!H14</f>
        <v>0</v>
      </c>
      <c r="DB11" s="135">
        <f>'Tag 12'!I14</f>
        <v>0</v>
      </c>
      <c r="DC11" s="135">
        <f>'Tag 12'!J14</f>
        <v>0</v>
      </c>
      <c r="DD11" s="135">
        <f>'Tag 12'!K14</f>
        <v>0</v>
      </c>
      <c r="DE11" s="7" t="str">
        <f>'Tag 13'!B14</f>
        <v/>
      </c>
      <c r="DF11" s="7" t="str">
        <f>'Tag 13'!C14</f>
        <v/>
      </c>
      <c r="DG11" s="136" t="str">
        <f t="shared" si="12"/>
        <v/>
      </c>
      <c r="DH11" s="135">
        <f>'Tag 13'!F14</f>
        <v>0</v>
      </c>
      <c r="DI11" s="135">
        <f>'Tag 13'!G14</f>
        <v>0</v>
      </c>
      <c r="DJ11" s="135">
        <f>'Tag 13'!H14</f>
        <v>0</v>
      </c>
      <c r="DK11" s="135">
        <f>'Tag 13'!I14</f>
        <v>0</v>
      </c>
      <c r="DL11" s="135">
        <f>'Tag 13'!J14</f>
        <v>0</v>
      </c>
      <c r="DM11" s="135">
        <f>'Tag 13'!K14</f>
        <v>0</v>
      </c>
      <c r="DN11" s="7" t="str">
        <f>'Tag 14'!B14</f>
        <v/>
      </c>
      <c r="DO11" s="7" t="str">
        <f>'Tag 14'!C14</f>
        <v/>
      </c>
      <c r="DP11" s="136" t="str">
        <f t="shared" si="13"/>
        <v/>
      </c>
      <c r="DQ11" s="135">
        <f>'Tag 14'!F14</f>
        <v>0</v>
      </c>
      <c r="DR11" s="135">
        <f>'Tag 14'!G14</f>
        <v>0</v>
      </c>
      <c r="DS11" s="135">
        <f>'Tag 14'!H14</f>
        <v>0</v>
      </c>
      <c r="DT11" s="135">
        <f>'Tag 14'!I14</f>
        <v>0</v>
      </c>
      <c r="DU11" s="135">
        <f>'Tag 14'!J14</f>
        <v>0</v>
      </c>
      <c r="DV11" s="135">
        <f>'Tag 14'!K14</f>
        <v>0</v>
      </c>
    </row>
    <row r="12" spans="1:126" x14ac:dyDescent="0.25">
      <c r="A12" s="7" t="str">
        <f>'Tag 1'!B20</f>
        <v>Unternährer</v>
      </c>
      <c r="B12" s="7" t="str">
        <f>'Tag 1'!C20</f>
        <v>Peter</v>
      </c>
      <c r="C12" s="136" t="str">
        <f t="shared" si="0"/>
        <v>UnternährerPeter</v>
      </c>
      <c r="D12" s="124">
        <f>'Tag 1'!F20</f>
        <v>0</v>
      </c>
      <c r="E12" s="124">
        <f>'Tag 1'!G20</f>
        <v>0</v>
      </c>
      <c r="F12" s="124">
        <f>'Tag 1'!H20</f>
        <v>147</v>
      </c>
      <c r="G12" s="124">
        <f>'Tag 1'!I20</f>
        <v>146</v>
      </c>
      <c r="H12" s="124">
        <f>'Tag 1'!J20</f>
        <v>140</v>
      </c>
      <c r="I12" s="124">
        <f>'Tag 1'!K20</f>
        <v>0</v>
      </c>
      <c r="J12" s="7" t="str">
        <f>'Tag 2'!B20</f>
        <v>Tellenbach</v>
      </c>
      <c r="K12" s="7" t="str">
        <f>'Tag 2'!C20</f>
        <v>Hansruedi</v>
      </c>
      <c r="L12" s="136" t="str">
        <f t="shared" si="1"/>
        <v>TellenbachHansruedi</v>
      </c>
      <c r="M12" s="135">
        <f>'Tag 2'!F20</f>
        <v>167</v>
      </c>
      <c r="N12" s="135">
        <f>'Tag 2'!G20</f>
        <v>163</v>
      </c>
      <c r="O12" s="135">
        <f>'Tag 2'!H20</f>
        <v>181</v>
      </c>
      <c r="P12" s="135">
        <f>'Tag 2'!I20</f>
        <v>189</v>
      </c>
      <c r="Q12" s="135">
        <f>'Tag 2'!J20</f>
        <v>153</v>
      </c>
      <c r="R12" s="135">
        <f>'Tag 2'!K20</f>
        <v>139</v>
      </c>
      <c r="S12" s="7" t="str">
        <f>'Tag 3'!B20</f>
        <v>Unternährer</v>
      </c>
      <c r="T12" s="7" t="str">
        <f>'Tag 3'!C20</f>
        <v>Peter</v>
      </c>
      <c r="U12" s="136" t="str">
        <f t="shared" si="2"/>
        <v>UnternährerPeter</v>
      </c>
      <c r="V12" s="135">
        <f>'Tag 3'!F20</f>
        <v>0</v>
      </c>
      <c r="W12" s="135">
        <f>'Tag 3'!G20</f>
        <v>0</v>
      </c>
      <c r="X12" s="135">
        <f>'Tag 3'!H20</f>
        <v>166</v>
      </c>
      <c r="Y12" s="135">
        <f>'Tag 3'!I20</f>
        <v>187</v>
      </c>
      <c r="Z12" s="135">
        <f>'Tag 3'!J20</f>
        <v>144</v>
      </c>
      <c r="AA12" s="135">
        <f>'Tag 3'!K20</f>
        <v>165</v>
      </c>
      <c r="AB12" s="7" t="str">
        <f>'Tag 4'!B20</f>
        <v>Schönenberger</v>
      </c>
      <c r="AC12" s="7" t="str">
        <f>'Tag 4'!C20</f>
        <v>Myrta</v>
      </c>
      <c r="AD12" s="136" t="str">
        <f t="shared" si="3"/>
        <v>SchönenbergerMyrta</v>
      </c>
      <c r="AE12" s="135">
        <f>'Tag 4'!F20</f>
        <v>0</v>
      </c>
      <c r="AF12" s="135">
        <f>'Tag 4'!G20</f>
        <v>0</v>
      </c>
      <c r="AG12" s="135">
        <f>'Tag 4'!H20</f>
        <v>0</v>
      </c>
      <c r="AH12" s="135">
        <f>'Tag 4'!I20</f>
        <v>0</v>
      </c>
      <c r="AI12" s="135">
        <f>'Tag 4'!J20</f>
        <v>0</v>
      </c>
      <c r="AJ12" s="135">
        <f>'Tag 4'!K20</f>
        <v>0</v>
      </c>
      <c r="AK12" s="7" t="str">
        <f>'Tag 5'!B20</f>
        <v>Unternährer</v>
      </c>
      <c r="AL12" s="7" t="str">
        <f>'Tag 5'!C20</f>
        <v>Peter</v>
      </c>
      <c r="AM12" s="136" t="str">
        <f t="shared" si="4"/>
        <v>UnternährerPeter</v>
      </c>
      <c r="AN12" s="135">
        <f>'Tag 5'!F20</f>
        <v>0</v>
      </c>
      <c r="AO12" s="135">
        <f>'Tag 5'!G20</f>
        <v>0</v>
      </c>
      <c r="AP12" s="135">
        <f>'Tag 5'!H20</f>
        <v>0</v>
      </c>
      <c r="AQ12" s="135">
        <f>'Tag 5'!I20</f>
        <v>0</v>
      </c>
      <c r="AR12" s="135">
        <f>'Tag 5'!J20</f>
        <v>0</v>
      </c>
      <c r="AS12" s="135">
        <f>'Tag 5'!K20</f>
        <v>0</v>
      </c>
      <c r="AT12" s="7" t="str">
        <f>'Tag 6'!B20</f>
        <v>Unternährer</v>
      </c>
      <c r="AU12" s="7" t="str">
        <f>'Tag 6'!C20</f>
        <v>Peter</v>
      </c>
      <c r="AV12" s="136" t="str">
        <f t="shared" si="5"/>
        <v>UnternährerPeter</v>
      </c>
      <c r="AW12" s="135">
        <f>'Tag 6'!F20</f>
        <v>0</v>
      </c>
      <c r="AX12" s="135">
        <f>'Tag 6'!G20</f>
        <v>0</v>
      </c>
      <c r="AY12" s="135">
        <f>'Tag 6'!H20</f>
        <v>0</v>
      </c>
      <c r="AZ12" s="135">
        <f>'Tag 6'!I20</f>
        <v>0</v>
      </c>
      <c r="BA12" s="135">
        <f>'Tag 6'!J20</f>
        <v>0</v>
      </c>
      <c r="BB12" s="135">
        <f>'Tag 6'!K20</f>
        <v>0</v>
      </c>
      <c r="BC12" s="7" t="str">
        <f>'Tag 7'!B20</f>
        <v>Tellenbach</v>
      </c>
      <c r="BD12" s="7" t="str">
        <f>'Tag 7'!C20</f>
        <v>Hansruedi</v>
      </c>
      <c r="BE12" s="136" t="str">
        <f t="shared" si="6"/>
        <v>TellenbachHansruedi</v>
      </c>
      <c r="BF12" s="135">
        <f>'Tag 7'!F20</f>
        <v>0</v>
      </c>
      <c r="BG12" s="135">
        <f>'Tag 7'!G20</f>
        <v>0</v>
      </c>
      <c r="BH12" s="135">
        <f>'Tag 7'!H20</f>
        <v>0</v>
      </c>
      <c r="BI12" s="135">
        <f>'Tag 7'!I20</f>
        <v>0</v>
      </c>
      <c r="BJ12" s="135">
        <f>'Tag 7'!J20</f>
        <v>0</v>
      </c>
      <c r="BK12" s="135">
        <f>'Tag 7'!K20</f>
        <v>0</v>
      </c>
      <c r="BL12" s="7" t="str">
        <f>'Tag 8'!B20</f>
        <v>Unternährer</v>
      </c>
      <c r="BM12" s="7" t="str">
        <f>'Tag 8'!C20</f>
        <v>Peter</v>
      </c>
      <c r="BN12" s="136" t="str">
        <f t="shared" si="7"/>
        <v>UnternährerPeter</v>
      </c>
      <c r="BO12" s="135">
        <f>'Tag 8'!F20</f>
        <v>0</v>
      </c>
      <c r="BP12" s="135">
        <f>'Tag 8'!G20</f>
        <v>0</v>
      </c>
      <c r="BQ12" s="135">
        <f>'Tag 8'!H20</f>
        <v>0</v>
      </c>
      <c r="BR12" s="135">
        <f>'Tag 8'!I20</f>
        <v>0</v>
      </c>
      <c r="BS12" s="135">
        <f>'Tag 8'!J20</f>
        <v>0</v>
      </c>
      <c r="BT12" s="135">
        <f>'Tag 8'!K20</f>
        <v>0</v>
      </c>
      <c r="BU12" s="7" t="str">
        <f>'Tag 9'!B20</f>
        <v>Schönenberger</v>
      </c>
      <c r="BV12" s="7" t="str">
        <f>'Tag 9'!C20</f>
        <v>Myrta</v>
      </c>
      <c r="BW12" s="136" t="str">
        <f t="shared" si="8"/>
        <v>SchönenbergerMyrta</v>
      </c>
      <c r="BX12" s="135">
        <f>'Tag 9'!F20</f>
        <v>0</v>
      </c>
      <c r="BY12" s="135">
        <f>'Tag 9'!G20</f>
        <v>0</v>
      </c>
      <c r="BZ12" s="135">
        <f>'Tag 9'!H20</f>
        <v>0</v>
      </c>
      <c r="CA12" s="135">
        <f>'Tag 9'!I20</f>
        <v>0</v>
      </c>
      <c r="CB12" s="135">
        <f>'Tag 9'!J20</f>
        <v>0</v>
      </c>
      <c r="CC12" s="135">
        <f>'Tag 9'!K20</f>
        <v>0</v>
      </c>
      <c r="CD12" s="7" t="str">
        <f>'Tag 10'!B20</f>
        <v>Unternährer</v>
      </c>
      <c r="CE12" s="7" t="str">
        <f>'Tag 10'!C20</f>
        <v>Peter</v>
      </c>
      <c r="CF12" s="136" t="str">
        <f t="shared" si="9"/>
        <v>UnternährerPeter</v>
      </c>
      <c r="CG12" s="135">
        <f>'Tag 10'!F20</f>
        <v>0</v>
      </c>
      <c r="CH12" s="135">
        <f>'Tag 10'!G20</f>
        <v>0</v>
      </c>
      <c r="CI12" s="135">
        <f>'Tag 10'!H20</f>
        <v>0</v>
      </c>
      <c r="CJ12" s="135">
        <f>'Tag 10'!I20</f>
        <v>0</v>
      </c>
      <c r="CK12" s="135">
        <f>'Tag 10'!J20</f>
        <v>0</v>
      </c>
      <c r="CL12" s="135">
        <f>'Tag 10'!K20</f>
        <v>0</v>
      </c>
      <c r="CM12" s="7" t="str">
        <f>'Tag 11'!B20</f>
        <v/>
      </c>
      <c r="CN12" s="7" t="str">
        <f>'Tag 11'!C20</f>
        <v/>
      </c>
      <c r="CO12" s="136" t="str">
        <f t="shared" si="10"/>
        <v/>
      </c>
      <c r="CP12" s="135">
        <f>'Tag 11'!F20</f>
        <v>0</v>
      </c>
      <c r="CQ12" s="135">
        <f>'Tag 11'!G20</f>
        <v>0</v>
      </c>
      <c r="CR12" s="135">
        <f>'Tag 11'!H20</f>
        <v>0</v>
      </c>
      <c r="CS12" s="135">
        <f>'Tag 11'!I20</f>
        <v>0</v>
      </c>
      <c r="CT12" s="135">
        <f>'Tag 11'!J20</f>
        <v>0</v>
      </c>
      <c r="CU12" s="135">
        <f>'Tag 11'!K20</f>
        <v>0</v>
      </c>
      <c r="CV12" s="7" t="str">
        <f>'Tag 12'!B20</f>
        <v/>
      </c>
      <c r="CW12" s="7" t="str">
        <f>'Tag 12'!C20</f>
        <v/>
      </c>
      <c r="CX12" s="136" t="str">
        <f t="shared" si="11"/>
        <v/>
      </c>
      <c r="CY12" s="135">
        <f>'Tag 12'!F20</f>
        <v>0</v>
      </c>
      <c r="CZ12" s="135">
        <f>'Tag 12'!G20</f>
        <v>0</v>
      </c>
      <c r="DA12" s="135">
        <f>'Tag 12'!H20</f>
        <v>0</v>
      </c>
      <c r="DB12" s="135">
        <f>'Tag 12'!I20</f>
        <v>0</v>
      </c>
      <c r="DC12" s="135">
        <f>'Tag 12'!J20</f>
        <v>0</v>
      </c>
      <c r="DD12" s="135">
        <f>'Tag 12'!K20</f>
        <v>0</v>
      </c>
      <c r="DE12" s="7" t="str">
        <f>'Tag 13'!B20</f>
        <v/>
      </c>
      <c r="DF12" s="7" t="str">
        <f>'Tag 13'!C20</f>
        <v/>
      </c>
      <c r="DG12" s="136" t="str">
        <f t="shared" si="12"/>
        <v/>
      </c>
      <c r="DH12" s="135">
        <f>'Tag 13'!F20</f>
        <v>0</v>
      </c>
      <c r="DI12" s="135">
        <f>'Tag 13'!G20</f>
        <v>0</v>
      </c>
      <c r="DJ12" s="135">
        <f>'Tag 13'!H20</f>
        <v>0</v>
      </c>
      <c r="DK12" s="135">
        <f>'Tag 13'!I20</f>
        <v>0</v>
      </c>
      <c r="DL12" s="135">
        <f>'Tag 13'!J20</f>
        <v>0</v>
      </c>
      <c r="DM12" s="135">
        <f>'Tag 13'!K20</f>
        <v>0</v>
      </c>
      <c r="DN12" s="7" t="str">
        <f>'Tag 14'!B20</f>
        <v/>
      </c>
      <c r="DO12" s="7" t="str">
        <f>'Tag 14'!C20</f>
        <v/>
      </c>
      <c r="DP12" s="136" t="str">
        <f t="shared" si="13"/>
        <v/>
      </c>
      <c r="DQ12" s="135">
        <f>'Tag 14'!F20</f>
        <v>0</v>
      </c>
      <c r="DR12" s="135">
        <f>'Tag 14'!G20</f>
        <v>0</v>
      </c>
      <c r="DS12" s="135">
        <f>'Tag 14'!H20</f>
        <v>0</v>
      </c>
      <c r="DT12" s="135">
        <f>'Tag 14'!I20</f>
        <v>0</v>
      </c>
      <c r="DU12" s="135">
        <f>'Tag 14'!J20</f>
        <v>0</v>
      </c>
      <c r="DV12" s="135">
        <f>'Tag 14'!K20</f>
        <v>0</v>
      </c>
    </row>
    <row r="13" spans="1:126" x14ac:dyDescent="0.25">
      <c r="A13" s="7" t="str">
        <f>'Tag 1'!B21</f>
        <v>Seiler</v>
      </c>
      <c r="B13" s="7" t="str">
        <f>'Tag 1'!C21</f>
        <v>Franz</v>
      </c>
      <c r="C13" s="136" t="str">
        <f t="shared" si="0"/>
        <v>SeilerFranz</v>
      </c>
      <c r="D13" s="124">
        <f>'Tag 1'!F21</f>
        <v>195</v>
      </c>
      <c r="E13" s="124">
        <f>'Tag 1'!G21</f>
        <v>179</v>
      </c>
      <c r="F13" s="124">
        <f>'Tag 1'!H21</f>
        <v>213</v>
      </c>
      <c r="G13" s="124">
        <f>'Tag 1'!I21</f>
        <v>153</v>
      </c>
      <c r="H13" s="124">
        <f>'Tag 1'!J21</f>
        <v>142</v>
      </c>
      <c r="I13" s="124">
        <f>'Tag 1'!K21</f>
        <v>189</v>
      </c>
      <c r="J13" s="7" t="str">
        <f>'Tag 2'!B21</f>
        <v>Fehr</v>
      </c>
      <c r="K13" s="7" t="str">
        <f>'Tag 2'!C21</f>
        <v>Markus</v>
      </c>
      <c r="L13" s="136" t="str">
        <f t="shared" si="1"/>
        <v>FehrMarkus</v>
      </c>
      <c r="M13" s="135">
        <f>'Tag 2'!F21</f>
        <v>122</v>
      </c>
      <c r="N13" s="135">
        <f>'Tag 2'!G21</f>
        <v>135</v>
      </c>
      <c r="O13" s="135">
        <f>'Tag 2'!H21</f>
        <v>150</v>
      </c>
      <c r="P13" s="135">
        <f>'Tag 2'!I21</f>
        <v>144</v>
      </c>
      <c r="Q13" s="135">
        <f>'Tag 2'!J21</f>
        <v>149</v>
      </c>
      <c r="R13" s="135">
        <f>'Tag 2'!K21</f>
        <v>160</v>
      </c>
      <c r="S13" s="7" t="str">
        <f>'Tag 3'!B21</f>
        <v>Seiler</v>
      </c>
      <c r="T13" s="7" t="str">
        <f>'Tag 3'!C21</f>
        <v>Franz</v>
      </c>
      <c r="U13" s="136" t="str">
        <f t="shared" si="2"/>
        <v>SeilerFranz</v>
      </c>
      <c r="V13" s="135">
        <f>'Tag 3'!F21</f>
        <v>171</v>
      </c>
      <c r="W13" s="135">
        <f>'Tag 3'!G21</f>
        <v>187</v>
      </c>
      <c r="X13" s="135">
        <f>'Tag 3'!H21</f>
        <v>182</v>
      </c>
      <c r="Y13" s="135">
        <f>'Tag 3'!I21</f>
        <v>200</v>
      </c>
      <c r="Z13" s="135">
        <f>'Tag 3'!J21</f>
        <v>151</v>
      </c>
      <c r="AA13" s="135">
        <f>'Tag 3'!K21</f>
        <v>179</v>
      </c>
      <c r="AB13" s="7" t="str">
        <f>'Tag 4'!B21</f>
        <v>Zeberli</v>
      </c>
      <c r="AC13" s="7" t="str">
        <f>'Tag 4'!C21</f>
        <v>Jacqueline</v>
      </c>
      <c r="AD13" s="136" t="str">
        <f t="shared" si="3"/>
        <v>ZeberliJacqueline</v>
      </c>
      <c r="AE13" s="135">
        <f>'Tag 4'!F21</f>
        <v>0</v>
      </c>
      <c r="AF13" s="135">
        <f>'Tag 4'!G21</f>
        <v>0</v>
      </c>
      <c r="AG13" s="135">
        <f>'Tag 4'!H21</f>
        <v>0</v>
      </c>
      <c r="AH13" s="135">
        <f>'Tag 4'!I21</f>
        <v>0</v>
      </c>
      <c r="AI13" s="135">
        <f>'Tag 4'!J21</f>
        <v>0</v>
      </c>
      <c r="AJ13" s="135">
        <f>'Tag 4'!K21</f>
        <v>0</v>
      </c>
      <c r="AK13" s="7" t="str">
        <f>'Tag 5'!B21</f>
        <v>Seiler</v>
      </c>
      <c r="AL13" s="7" t="str">
        <f>'Tag 5'!C21</f>
        <v>Franz</v>
      </c>
      <c r="AM13" s="136" t="str">
        <f t="shared" si="4"/>
        <v>SeilerFranz</v>
      </c>
      <c r="AN13" s="135">
        <f>'Tag 5'!F21</f>
        <v>0</v>
      </c>
      <c r="AO13" s="135">
        <f>'Tag 5'!G21</f>
        <v>0</v>
      </c>
      <c r="AP13" s="135">
        <f>'Tag 5'!H21</f>
        <v>0</v>
      </c>
      <c r="AQ13" s="135">
        <f>'Tag 5'!I21</f>
        <v>0</v>
      </c>
      <c r="AR13" s="135">
        <f>'Tag 5'!J21</f>
        <v>0</v>
      </c>
      <c r="AS13" s="135">
        <f>'Tag 5'!K21</f>
        <v>0</v>
      </c>
      <c r="AT13" s="7" t="str">
        <f>'Tag 6'!B21</f>
        <v>Seiler</v>
      </c>
      <c r="AU13" s="7" t="str">
        <f>'Tag 6'!C21</f>
        <v>Franz</v>
      </c>
      <c r="AV13" s="136" t="str">
        <f t="shared" si="5"/>
        <v>SeilerFranz</v>
      </c>
      <c r="AW13" s="135">
        <f>'Tag 6'!F21</f>
        <v>0</v>
      </c>
      <c r="AX13" s="135">
        <f>'Tag 6'!G21</f>
        <v>0</v>
      </c>
      <c r="AY13" s="135">
        <f>'Tag 6'!H21</f>
        <v>0</v>
      </c>
      <c r="AZ13" s="135">
        <f>'Tag 6'!I21</f>
        <v>0</v>
      </c>
      <c r="BA13" s="135">
        <f>'Tag 6'!J21</f>
        <v>0</v>
      </c>
      <c r="BB13" s="135">
        <f>'Tag 6'!K21</f>
        <v>0</v>
      </c>
      <c r="BC13" s="7" t="str">
        <f>'Tag 7'!B21</f>
        <v>Fehr</v>
      </c>
      <c r="BD13" s="7" t="str">
        <f>'Tag 7'!C21</f>
        <v>Markus</v>
      </c>
      <c r="BE13" s="136" t="str">
        <f t="shared" si="6"/>
        <v>FehrMarkus</v>
      </c>
      <c r="BF13" s="135">
        <f>'Tag 7'!F21</f>
        <v>0</v>
      </c>
      <c r="BG13" s="135">
        <f>'Tag 7'!G21</f>
        <v>0</v>
      </c>
      <c r="BH13" s="135">
        <f>'Tag 7'!H21</f>
        <v>0</v>
      </c>
      <c r="BI13" s="135">
        <f>'Tag 7'!I21</f>
        <v>0</v>
      </c>
      <c r="BJ13" s="135">
        <f>'Tag 7'!J21</f>
        <v>0</v>
      </c>
      <c r="BK13" s="135">
        <f>'Tag 7'!K21</f>
        <v>0</v>
      </c>
      <c r="BL13" s="7" t="str">
        <f>'Tag 8'!B21</f>
        <v>Seiler</v>
      </c>
      <c r="BM13" s="7" t="str">
        <f>'Tag 8'!C21</f>
        <v>Franz</v>
      </c>
      <c r="BN13" s="136" t="str">
        <f t="shared" si="7"/>
        <v>SeilerFranz</v>
      </c>
      <c r="BO13" s="135">
        <f>'Tag 8'!F21</f>
        <v>0</v>
      </c>
      <c r="BP13" s="135">
        <f>'Tag 8'!G21</f>
        <v>0</v>
      </c>
      <c r="BQ13" s="135">
        <f>'Tag 8'!H21</f>
        <v>0</v>
      </c>
      <c r="BR13" s="135">
        <f>'Tag 8'!I21</f>
        <v>0</v>
      </c>
      <c r="BS13" s="135">
        <f>'Tag 8'!J21</f>
        <v>0</v>
      </c>
      <c r="BT13" s="135">
        <f>'Tag 8'!K21</f>
        <v>0</v>
      </c>
      <c r="BU13" s="7" t="str">
        <f>'Tag 9'!B21</f>
        <v>Zeberli</v>
      </c>
      <c r="BV13" s="7" t="str">
        <f>'Tag 9'!C21</f>
        <v>Jacqueline</v>
      </c>
      <c r="BW13" s="136" t="str">
        <f t="shared" si="8"/>
        <v>ZeberliJacqueline</v>
      </c>
      <c r="BX13" s="135">
        <f>'Tag 9'!F21</f>
        <v>0</v>
      </c>
      <c r="BY13" s="135">
        <f>'Tag 9'!G21</f>
        <v>0</v>
      </c>
      <c r="BZ13" s="135">
        <f>'Tag 9'!H21</f>
        <v>0</v>
      </c>
      <c r="CA13" s="135">
        <f>'Tag 9'!I21</f>
        <v>0</v>
      </c>
      <c r="CB13" s="135">
        <f>'Tag 9'!J21</f>
        <v>0</v>
      </c>
      <c r="CC13" s="135">
        <f>'Tag 9'!K21</f>
        <v>0</v>
      </c>
      <c r="CD13" s="7" t="str">
        <f>'Tag 10'!B21</f>
        <v>Seiler</v>
      </c>
      <c r="CE13" s="7" t="str">
        <f>'Tag 10'!C21</f>
        <v>Franz</v>
      </c>
      <c r="CF13" s="136" t="str">
        <f t="shared" si="9"/>
        <v>SeilerFranz</v>
      </c>
      <c r="CG13" s="135">
        <f>'Tag 10'!F21</f>
        <v>0</v>
      </c>
      <c r="CH13" s="135">
        <f>'Tag 10'!G21</f>
        <v>0</v>
      </c>
      <c r="CI13" s="135">
        <f>'Tag 10'!H21</f>
        <v>0</v>
      </c>
      <c r="CJ13" s="135">
        <f>'Tag 10'!I21</f>
        <v>0</v>
      </c>
      <c r="CK13" s="135">
        <f>'Tag 10'!J21</f>
        <v>0</v>
      </c>
      <c r="CL13" s="135">
        <f>'Tag 10'!K21</f>
        <v>0</v>
      </c>
      <c r="CM13" s="7" t="str">
        <f>'Tag 11'!B21</f>
        <v/>
      </c>
      <c r="CN13" s="7" t="str">
        <f>'Tag 11'!C21</f>
        <v/>
      </c>
      <c r="CO13" s="136" t="str">
        <f t="shared" si="10"/>
        <v/>
      </c>
      <c r="CP13" s="135">
        <f>'Tag 11'!F21</f>
        <v>0</v>
      </c>
      <c r="CQ13" s="135">
        <f>'Tag 11'!G21</f>
        <v>0</v>
      </c>
      <c r="CR13" s="135">
        <f>'Tag 11'!H21</f>
        <v>0</v>
      </c>
      <c r="CS13" s="135">
        <f>'Tag 11'!I21</f>
        <v>0</v>
      </c>
      <c r="CT13" s="135">
        <f>'Tag 11'!J21</f>
        <v>0</v>
      </c>
      <c r="CU13" s="135">
        <f>'Tag 11'!K21</f>
        <v>0</v>
      </c>
      <c r="CV13" s="7" t="str">
        <f>'Tag 12'!B21</f>
        <v/>
      </c>
      <c r="CW13" s="7" t="str">
        <f>'Tag 12'!C21</f>
        <v/>
      </c>
      <c r="CX13" s="136" t="str">
        <f t="shared" si="11"/>
        <v/>
      </c>
      <c r="CY13" s="135">
        <f>'Tag 12'!F21</f>
        <v>0</v>
      </c>
      <c r="CZ13" s="135">
        <f>'Tag 12'!G21</f>
        <v>0</v>
      </c>
      <c r="DA13" s="135">
        <f>'Tag 12'!H21</f>
        <v>0</v>
      </c>
      <c r="DB13" s="135">
        <f>'Tag 12'!I21</f>
        <v>0</v>
      </c>
      <c r="DC13" s="135">
        <f>'Tag 12'!J21</f>
        <v>0</v>
      </c>
      <c r="DD13" s="135">
        <f>'Tag 12'!K21</f>
        <v>0</v>
      </c>
      <c r="DE13" s="7" t="str">
        <f>'Tag 13'!B21</f>
        <v/>
      </c>
      <c r="DF13" s="7" t="str">
        <f>'Tag 13'!C21</f>
        <v/>
      </c>
      <c r="DG13" s="136" t="str">
        <f t="shared" si="12"/>
        <v/>
      </c>
      <c r="DH13" s="135">
        <f>'Tag 13'!F21</f>
        <v>0</v>
      </c>
      <c r="DI13" s="135">
        <f>'Tag 13'!G21</f>
        <v>0</v>
      </c>
      <c r="DJ13" s="135">
        <f>'Tag 13'!H21</f>
        <v>0</v>
      </c>
      <c r="DK13" s="135">
        <f>'Tag 13'!I21</f>
        <v>0</v>
      </c>
      <c r="DL13" s="135">
        <f>'Tag 13'!J21</f>
        <v>0</v>
      </c>
      <c r="DM13" s="135">
        <f>'Tag 13'!K21</f>
        <v>0</v>
      </c>
      <c r="DN13" s="7" t="str">
        <f>'Tag 14'!B21</f>
        <v/>
      </c>
      <c r="DO13" s="7" t="str">
        <f>'Tag 14'!C21</f>
        <v/>
      </c>
      <c r="DP13" s="136" t="str">
        <f t="shared" si="13"/>
        <v/>
      </c>
      <c r="DQ13" s="135">
        <f>'Tag 14'!F21</f>
        <v>0</v>
      </c>
      <c r="DR13" s="135">
        <f>'Tag 14'!G21</f>
        <v>0</v>
      </c>
      <c r="DS13" s="135">
        <f>'Tag 14'!H21</f>
        <v>0</v>
      </c>
      <c r="DT13" s="135">
        <f>'Tag 14'!I21</f>
        <v>0</v>
      </c>
      <c r="DU13" s="135">
        <f>'Tag 14'!J21</f>
        <v>0</v>
      </c>
      <c r="DV13" s="135">
        <f>'Tag 14'!K21</f>
        <v>0</v>
      </c>
    </row>
    <row r="14" spans="1:126" x14ac:dyDescent="0.25">
      <c r="A14" s="7" t="str">
        <f>'Tag 1'!B22</f>
        <v>Hutter</v>
      </c>
      <c r="B14" s="7" t="str">
        <f>'Tag 1'!C22</f>
        <v>Marcel</v>
      </c>
      <c r="C14" s="136" t="str">
        <f t="shared" si="0"/>
        <v>HutterMarcel</v>
      </c>
      <c r="D14" s="124">
        <f>'Tag 1'!F22</f>
        <v>156</v>
      </c>
      <c r="E14" s="124">
        <f>'Tag 1'!G22</f>
        <v>147</v>
      </c>
      <c r="F14" s="124">
        <f>'Tag 1'!H22</f>
        <v>0</v>
      </c>
      <c r="G14" s="124">
        <f>'Tag 1'!I22</f>
        <v>0</v>
      </c>
      <c r="H14" s="124">
        <f>'Tag 1'!J22</f>
        <v>0</v>
      </c>
      <c r="I14" s="124">
        <f>'Tag 1'!K22</f>
        <v>134</v>
      </c>
      <c r="J14" s="7" t="str">
        <f>'Tag 2'!B22</f>
        <v>Schäpper</v>
      </c>
      <c r="K14" s="7" t="str">
        <f>'Tag 2'!C22</f>
        <v>Benjamin</v>
      </c>
      <c r="L14" s="136" t="str">
        <f t="shared" si="1"/>
        <v>SchäpperBenjamin</v>
      </c>
      <c r="M14" s="135">
        <f>'Tag 2'!F22</f>
        <v>0</v>
      </c>
      <c r="N14" s="135">
        <f>'Tag 2'!G22</f>
        <v>0</v>
      </c>
      <c r="O14" s="135">
        <f>'Tag 2'!H22</f>
        <v>0</v>
      </c>
      <c r="P14" s="135">
        <f>'Tag 2'!I22</f>
        <v>0</v>
      </c>
      <c r="Q14" s="135">
        <f>'Tag 2'!J22</f>
        <v>0</v>
      </c>
      <c r="R14" s="135">
        <f>'Tag 2'!K22</f>
        <v>0</v>
      </c>
      <c r="S14" s="7" t="str">
        <f>'Tag 3'!B22</f>
        <v>Hutter</v>
      </c>
      <c r="T14" s="7" t="str">
        <f>'Tag 3'!C22</f>
        <v>Marcel</v>
      </c>
      <c r="U14" s="136" t="str">
        <f t="shared" si="2"/>
        <v>HutterMarcel</v>
      </c>
      <c r="V14" s="135">
        <f>'Tag 3'!F22</f>
        <v>145</v>
      </c>
      <c r="W14" s="135">
        <f>'Tag 3'!G22</f>
        <v>154</v>
      </c>
      <c r="X14" s="135">
        <f>'Tag 3'!H22</f>
        <v>0</v>
      </c>
      <c r="Y14" s="135">
        <f>'Tag 3'!I22</f>
        <v>0</v>
      </c>
      <c r="Z14" s="135">
        <f>'Tag 3'!J22</f>
        <v>0</v>
      </c>
      <c r="AA14" s="135">
        <f>'Tag 3'!K22</f>
        <v>0</v>
      </c>
      <c r="AB14" s="7" t="str">
        <f>'Tag 4'!B22</f>
        <v>Kalt</v>
      </c>
      <c r="AC14" s="7" t="str">
        <f>'Tag 4'!C22</f>
        <v>Angela</v>
      </c>
      <c r="AD14" s="136" t="str">
        <f t="shared" si="3"/>
        <v>KaltAngela</v>
      </c>
      <c r="AE14" s="135">
        <f>'Tag 4'!F22</f>
        <v>0</v>
      </c>
      <c r="AF14" s="135">
        <f>'Tag 4'!G22</f>
        <v>0</v>
      </c>
      <c r="AG14" s="135">
        <f>'Tag 4'!H22</f>
        <v>0</v>
      </c>
      <c r="AH14" s="135">
        <f>'Tag 4'!I22</f>
        <v>0</v>
      </c>
      <c r="AI14" s="135">
        <f>'Tag 4'!J22</f>
        <v>0</v>
      </c>
      <c r="AJ14" s="135">
        <f>'Tag 4'!K22</f>
        <v>0</v>
      </c>
      <c r="AK14" s="7" t="str">
        <f>'Tag 5'!B22</f>
        <v>Hutter</v>
      </c>
      <c r="AL14" s="7" t="str">
        <f>'Tag 5'!C22</f>
        <v>Marcel</v>
      </c>
      <c r="AM14" s="136" t="str">
        <f t="shared" si="4"/>
        <v>HutterMarcel</v>
      </c>
      <c r="AN14" s="135">
        <f>'Tag 5'!F22</f>
        <v>0</v>
      </c>
      <c r="AO14" s="135">
        <f>'Tag 5'!G22</f>
        <v>0</v>
      </c>
      <c r="AP14" s="135">
        <f>'Tag 5'!H22</f>
        <v>0</v>
      </c>
      <c r="AQ14" s="135">
        <f>'Tag 5'!I22</f>
        <v>0</v>
      </c>
      <c r="AR14" s="135">
        <f>'Tag 5'!J22</f>
        <v>0</v>
      </c>
      <c r="AS14" s="135">
        <f>'Tag 5'!K22</f>
        <v>0</v>
      </c>
      <c r="AT14" s="7" t="str">
        <f>'Tag 6'!B22</f>
        <v>Hutter</v>
      </c>
      <c r="AU14" s="7" t="str">
        <f>'Tag 6'!C22</f>
        <v>Marcel</v>
      </c>
      <c r="AV14" s="136" t="str">
        <f t="shared" si="5"/>
        <v>HutterMarcel</v>
      </c>
      <c r="AW14" s="135">
        <f>'Tag 6'!F22</f>
        <v>0</v>
      </c>
      <c r="AX14" s="135">
        <f>'Tag 6'!G22</f>
        <v>0</v>
      </c>
      <c r="AY14" s="135">
        <f>'Tag 6'!H22</f>
        <v>0</v>
      </c>
      <c r="AZ14" s="135">
        <f>'Tag 6'!I22</f>
        <v>0</v>
      </c>
      <c r="BA14" s="135">
        <f>'Tag 6'!J22</f>
        <v>0</v>
      </c>
      <c r="BB14" s="135">
        <f>'Tag 6'!K22</f>
        <v>0</v>
      </c>
      <c r="BC14" s="7" t="str">
        <f>'Tag 7'!B22</f>
        <v>Schäpper</v>
      </c>
      <c r="BD14" s="7" t="str">
        <f>'Tag 7'!C22</f>
        <v>Benjamin</v>
      </c>
      <c r="BE14" s="136" t="str">
        <f t="shared" si="6"/>
        <v>SchäpperBenjamin</v>
      </c>
      <c r="BF14" s="135">
        <f>'Tag 7'!F22</f>
        <v>0</v>
      </c>
      <c r="BG14" s="135">
        <f>'Tag 7'!G22</f>
        <v>0</v>
      </c>
      <c r="BH14" s="135">
        <f>'Tag 7'!H22</f>
        <v>0</v>
      </c>
      <c r="BI14" s="135">
        <f>'Tag 7'!I22</f>
        <v>0</v>
      </c>
      <c r="BJ14" s="135">
        <f>'Tag 7'!J22</f>
        <v>0</v>
      </c>
      <c r="BK14" s="135">
        <f>'Tag 7'!K22</f>
        <v>0</v>
      </c>
      <c r="BL14" s="7" t="str">
        <f>'Tag 8'!B22</f>
        <v>Hutter</v>
      </c>
      <c r="BM14" s="7" t="str">
        <f>'Tag 8'!C22</f>
        <v>Marcel</v>
      </c>
      <c r="BN14" s="136" t="str">
        <f t="shared" si="7"/>
        <v>HutterMarcel</v>
      </c>
      <c r="BO14" s="135">
        <f>'Tag 8'!F22</f>
        <v>0</v>
      </c>
      <c r="BP14" s="135">
        <f>'Tag 8'!G22</f>
        <v>0</v>
      </c>
      <c r="BQ14" s="135">
        <f>'Tag 8'!H22</f>
        <v>0</v>
      </c>
      <c r="BR14" s="135">
        <f>'Tag 8'!I22</f>
        <v>0</v>
      </c>
      <c r="BS14" s="135">
        <f>'Tag 8'!J22</f>
        <v>0</v>
      </c>
      <c r="BT14" s="135">
        <f>'Tag 8'!K22</f>
        <v>0</v>
      </c>
      <c r="BU14" s="7" t="str">
        <f>'Tag 9'!B22</f>
        <v>Kalt</v>
      </c>
      <c r="BV14" s="7" t="str">
        <f>'Tag 9'!C22</f>
        <v>Angela</v>
      </c>
      <c r="BW14" s="136" t="str">
        <f t="shared" si="8"/>
        <v>KaltAngela</v>
      </c>
      <c r="BX14" s="135">
        <f>'Tag 9'!F22</f>
        <v>0</v>
      </c>
      <c r="BY14" s="135">
        <f>'Tag 9'!G22</f>
        <v>0</v>
      </c>
      <c r="BZ14" s="135">
        <f>'Tag 9'!H22</f>
        <v>0</v>
      </c>
      <c r="CA14" s="135">
        <f>'Tag 9'!I22</f>
        <v>0</v>
      </c>
      <c r="CB14" s="135">
        <f>'Tag 9'!J22</f>
        <v>0</v>
      </c>
      <c r="CC14" s="135">
        <f>'Tag 9'!K22</f>
        <v>0</v>
      </c>
      <c r="CD14" s="7" t="str">
        <f>'Tag 10'!B22</f>
        <v>Hutter</v>
      </c>
      <c r="CE14" s="7" t="str">
        <f>'Tag 10'!C22</f>
        <v>Marcel</v>
      </c>
      <c r="CF14" s="136" t="str">
        <f t="shared" si="9"/>
        <v>HutterMarcel</v>
      </c>
      <c r="CG14" s="135">
        <f>'Tag 10'!F22</f>
        <v>0</v>
      </c>
      <c r="CH14" s="135">
        <f>'Tag 10'!G22</f>
        <v>0</v>
      </c>
      <c r="CI14" s="135">
        <f>'Tag 10'!H22</f>
        <v>0</v>
      </c>
      <c r="CJ14" s="135">
        <f>'Tag 10'!I22</f>
        <v>0</v>
      </c>
      <c r="CK14" s="135">
        <f>'Tag 10'!J22</f>
        <v>0</v>
      </c>
      <c r="CL14" s="135">
        <f>'Tag 10'!K22</f>
        <v>0</v>
      </c>
      <c r="CM14" s="7" t="str">
        <f>'Tag 11'!B22</f>
        <v/>
      </c>
      <c r="CN14" s="7" t="str">
        <f>'Tag 11'!C22</f>
        <v/>
      </c>
      <c r="CO14" s="136" t="str">
        <f t="shared" si="10"/>
        <v/>
      </c>
      <c r="CP14" s="135">
        <f>'Tag 11'!F22</f>
        <v>0</v>
      </c>
      <c r="CQ14" s="135">
        <f>'Tag 11'!G22</f>
        <v>0</v>
      </c>
      <c r="CR14" s="135">
        <f>'Tag 11'!H22</f>
        <v>0</v>
      </c>
      <c r="CS14" s="135">
        <f>'Tag 11'!I22</f>
        <v>0</v>
      </c>
      <c r="CT14" s="135">
        <f>'Tag 11'!J22</f>
        <v>0</v>
      </c>
      <c r="CU14" s="135">
        <f>'Tag 11'!K22</f>
        <v>0</v>
      </c>
      <c r="CV14" s="7" t="str">
        <f>'Tag 12'!B22</f>
        <v/>
      </c>
      <c r="CW14" s="7" t="str">
        <f>'Tag 12'!C22</f>
        <v/>
      </c>
      <c r="CX14" s="136" t="str">
        <f t="shared" si="11"/>
        <v/>
      </c>
      <c r="CY14" s="135">
        <f>'Tag 12'!F22</f>
        <v>0</v>
      </c>
      <c r="CZ14" s="135">
        <f>'Tag 12'!G22</f>
        <v>0</v>
      </c>
      <c r="DA14" s="135">
        <f>'Tag 12'!H22</f>
        <v>0</v>
      </c>
      <c r="DB14" s="135">
        <f>'Tag 12'!I22</f>
        <v>0</v>
      </c>
      <c r="DC14" s="135">
        <f>'Tag 12'!J22</f>
        <v>0</v>
      </c>
      <c r="DD14" s="135">
        <f>'Tag 12'!K22</f>
        <v>0</v>
      </c>
      <c r="DE14" s="7" t="str">
        <f>'Tag 13'!B22</f>
        <v/>
      </c>
      <c r="DF14" s="7" t="str">
        <f>'Tag 13'!C22</f>
        <v/>
      </c>
      <c r="DG14" s="136" t="str">
        <f t="shared" si="12"/>
        <v/>
      </c>
      <c r="DH14" s="135">
        <f>'Tag 13'!F22</f>
        <v>0</v>
      </c>
      <c r="DI14" s="135">
        <f>'Tag 13'!G22</f>
        <v>0</v>
      </c>
      <c r="DJ14" s="135">
        <f>'Tag 13'!H22</f>
        <v>0</v>
      </c>
      <c r="DK14" s="135">
        <f>'Tag 13'!I22</f>
        <v>0</v>
      </c>
      <c r="DL14" s="135">
        <f>'Tag 13'!J22</f>
        <v>0</v>
      </c>
      <c r="DM14" s="135">
        <f>'Tag 13'!K22</f>
        <v>0</v>
      </c>
      <c r="DN14" s="7" t="str">
        <f>'Tag 14'!B22</f>
        <v/>
      </c>
      <c r="DO14" s="7" t="str">
        <f>'Tag 14'!C22</f>
        <v/>
      </c>
      <c r="DP14" s="136" t="str">
        <f t="shared" si="13"/>
        <v/>
      </c>
      <c r="DQ14" s="135">
        <f>'Tag 14'!F22</f>
        <v>0</v>
      </c>
      <c r="DR14" s="135">
        <f>'Tag 14'!G22</f>
        <v>0</v>
      </c>
      <c r="DS14" s="135">
        <f>'Tag 14'!H22</f>
        <v>0</v>
      </c>
      <c r="DT14" s="135">
        <f>'Tag 14'!I22</f>
        <v>0</v>
      </c>
      <c r="DU14" s="135">
        <f>'Tag 14'!J22</f>
        <v>0</v>
      </c>
      <c r="DV14" s="135">
        <f>'Tag 14'!K22</f>
        <v>0</v>
      </c>
    </row>
    <row r="15" spans="1:126" x14ac:dyDescent="0.25">
      <c r="A15" s="7" t="str">
        <f>'Tag 1'!B23</f>
        <v/>
      </c>
      <c r="B15" s="7" t="str">
        <f>'Tag 1'!C23</f>
        <v/>
      </c>
      <c r="C15" s="136" t="str">
        <f t="shared" si="0"/>
        <v/>
      </c>
      <c r="D15" s="124">
        <f>'Tag 1'!F23</f>
        <v>0</v>
      </c>
      <c r="E15" s="124">
        <f>'Tag 1'!G23</f>
        <v>0</v>
      </c>
      <c r="F15" s="124">
        <f>'Tag 1'!H23</f>
        <v>0</v>
      </c>
      <c r="G15" s="124">
        <f>'Tag 1'!I23</f>
        <v>0</v>
      </c>
      <c r="H15" s="124">
        <f>'Tag 1'!J23</f>
        <v>0</v>
      </c>
      <c r="I15" s="124">
        <f>'Tag 1'!K23</f>
        <v>0</v>
      </c>
      <c r="J15" s="7" t="str">
        <f>'Tag 2'!B23</f>
        <v>Hodzic</v>
      </c>
      <c r="K15" s="7" t="str">
        <f>'Tag 2'!C23</f>
        <v>Levin</v>
      </c>
      <c r="L15" s="136" t="str">
        <f t="shared" si="1"/>
        <v>HodzicLevin</v>
      </c>
      <c r="M15" s="135">
        <f>'Tag 2'!F23</f>
        <v>0</v>
      </c>
      <c r="N15" s="135">
        <f>'Tag 2'!G23</f>
        <v>0</v>
      </c>
      <c r="O15" s="135">
        <f>'Tag 2'!H23</f>
        <v>0</v>
      </c>
      <c r="P15" s="135">
        <f>'Tag 2'!I23</f>
        <v>0</v>
      </c>
      <c r="Q15" s="135">
        <f>'Tag 2'!J23</f>
        <v>0</v>
      </c>
      <c r="R15" s="135">
        <f>'Tag 2'!K23</f>
        <v>0</v>
      </c>
      <c r="S15" s="7" t="str">
        <f>'Tag 3'!B23</f>
        <v/>
      </c>
      <c r="T15" s="7" t="str">
        <f>'Tag 3'!C23</f>
        <v/>
      </c>
      <c r="U15" s="136" t="str">
        <f t="shared" si="2"/>
        <v/>
      </c>
      <c r="V15" s="135">
        <f>'Tag 3'!F23</f>
        <v>0</v>
      </c>
      <c r="W15" s="135">
        <f>'Tag 3'!G23</f>
        <v>0</v>
      </c>
      <c r="X15" s="135">
        <f>'Tag 3'!H23</f>
        <v>0</v>
      </c>
      <c r="Y15" s="135">
        <f>'Tag 3'!I23</f>
        <v>0</v>
      </c>
      <c r="Z15" s="135">
        <f>'Tag 3'!J23</f>
        <v>0</v>
      </c>
      <c r="AA15" s="135">
        <f>'Tag 3'!K23</f>
        <v>0</v>
      </c>
      <c r="AB15" s="7" t="str">
        <f>'Tag 4'!B23</f>
        <v>Bächler</v>
      </c>
      <c r="AC15" s="7" t="str">
        <f>'Tag 4'!C23</f>
        <v>Sandro</v>
      </c>
      <c r="AD15" s="136" t="str">
        <f t="shared" si="3"/>
        <v>BächlerSandro</v>
      </c>
      <c r="AE15" s="135">
        <f>'Tag 4'!F23</f>
        <v>0</v>
      </c>
      <c r="AF15" s="135">
        <f>'Tag 4'!G23</f>
        <v>0</v>
      </c>
      <c r="AG15" s="135">
        <f>'Tag 4'!H23</f>
        <v>0</v>
      </c>
      <c r="AH15" s="135">
        <f>'Tag 4'!I23</f>
        <v>0</v>
      </c>
      <c r="AI15" s="135">
        <f>'Tag 4'!J23</f>
        <v>0</v>
      </c>
      <c r="AJ15" s="135">
        <f>'Tag 4'!K23</f>
        <v>0</v>
      </c>
      <c r="AK15" s="7" t="str">
        <f>'Tag 5'!B23</f>
        <v/>
      </c>
      <c r="AL15" s="7" t="str">
        <f>'Tag 5'!C23</f>
        <v/>
      </c>
      <c r="AM15" s="136" t="str">
        <f t="shared" si="4"/>
        <v/>
      </c>
      <c r="AN15" s="135">
        <f>'Tag 5'!F23</f>
        <v>0</v>
      </c>
      <c r="AO15" s="135">
        <f>'Tag 5'!G23</f>
        <v>0</v>
      </c>
      <c r="AP15" s="135">
        <f>'Tag 5'!H23</f>
        <v>0</v>
      </c>
      <c r="AQ15" s="135">
        <f>'Tag 5'!I23</f>
        <v>0</v>
      </c>
      <c r="AR15" s="135">
        <f>'Tag 5'!J23</f>
        <v>0</v>
      </c>
      <c r="AS15" s="135">
        <f>'Tag 5'!K23</f>
        <v>0</v>
      </c>
      <c r="AT15" s="7" t="str">
        <f>'Tag 6'!B23</f>
        <v/>
      </c>
      <c r="AU15" s="7" t="str">
        <f>'Tag 6'!C23</f>
        <v/>
      </c>
      <c r="AV15" s="136" t="str">
        <f t="shared" si="5"/>
        <v/>
      </c>
      <c r="AW15" s="135">
        <f>'Tag 6'!F23</f>
        <v>0</v>
      </c>
      <c r="AX15" s="135">
        <f>'Tag 6'!G23</f>
        <v>0</v>
      </c>
      <c r="AY15" s="135">
        <f>'Tag 6'!H23</f>
        <v>0</v>
      </c>
      <c r="AZ15" s="135">
        <f>'Tag 6'!I23</f>
        <v>0</v>
      </c>
      <c r="BA15" s="135">
        <f>'Tag 6'!J23</f>
        <v>0</v>
      </c>
      <c r="BB15" s="135">
        <f>'Tag 6'!K23</f>
        <v>0</v>
      </c>
      <c r="BC15" s="7" t="str">
        <f>'Tag 7'!B23</f>
        <v>Hodzic</v>
      </c>
      <c r="BD15" s="7" t="str">
        <f>'Tag 7'!C23</f>
        <v>Levin</v>
      </c>
      <c r="BE15" s="136" t="str">
        <f t="shared" si="6"/>
        <v>HodzicLevin</v>
      </c>
      <c r="BF15" s="135">
        <f>'Tag 7'!F23</f>
        <v>0</v>
      </c>
      <c r="BG15" s="135">
        <f>'Tag 7'!G23</f>
        <v>0</v>
      </c>
      <c r="BH15" s="135">
        <f>'Tag 7'!H23</f>
        <v>0</v>
      </c>
      <c r="BI15" s="135">
        <f>'Tag 7'!I23</f>
        <v>0</v>
      </c>
      <c r="BJ15" s="135">
        <f>'Tag 7'!J23</f>
        <v>0</v>
      </c>
      <c r="BK15" s="135">
        <f>'Tag 7'!K23</f>
        <v>0</v>
      </c>
      <c r="BL15" s="7" t="str">
        <f>'Tag 8'!B23</f>
        <v/>
      </c>
      <c r="BM15" s="7" t="str">
        <f>'Tag 8'!C23</f>
        <v/>
      </c>
      <c r="BN15" s="136" t="str">
        <f t="shared" si="7"/>
        <v/>
      </c>
      <c r="BO15" s="135">
        <f>'Tag 8'!F23</f>
        <v>0</v>
      </c>
      <c r="BP15" s="135">
        <f>'Tag 8'!G23</f>
        <v>0</v>
      </c>
      <c r="BQ15" s="135">
        <f>'Tag 8'!H23</f>
        <v>0</v>
      </c>
      <c r="BR15" s="135">
        <f>'Tag 8'!I23</f>
        <v>0</v>
      </c>
      <c r="BS15" s="135">
        <f>'Tag 8'!J23</f>
        <v>0</v>
      </c>
      <c r="BT15" s="135">
        <f>'Tag 8'!K23</f>
        <v>0</v>
      </c>
      <c r="BU15" s="7" t="str">
        <f>'Tag 9'!B23</f>
        <v>Bächler</v>
      </c>
      <c r="BV15" s="7" t="str">
        <f>'Tag 9'!C23</f>
        <v>Sandro</v>
      </c>
      <c r="BW15" s="136" t="str">
        <f t="shared" si="8"/>
        <v>BächlerSandro</v>
      </c>
      <c r="BX15" s="135">
        <f>'Tag 9'!F23</f>
        <v>0</v>
      </c>
      <c r="BY15" s="135">
        <f>'Tag 9'!G23</f>
        <v>0</v>
      </c>
      <c r="BZ15" s="135">
        <f>'Tag 9'!H23</f>
        <v>0</v>
      </c>
      <c r="CA15" s="135">
        <f>'Tag 9'!I23</f>
        <v>0</v>
      </c>
      <c r="CB15" s="135">
        <f>'Tag 9'!J23</f>
        <v>0</v>
      </c>
      <c r="CC15" s="135">
        <f>'Tag 9'!K23</f>
        <v>0</v>
      </c>
      <c r="CD15" s="7" t="str">
        <f>'Tag 10'!B23</f>
        <v/>
      </c>
      <c r="CE15" s="7" t="str">
        <f>'Tag 10'!C23</f>
        <v/>
      </c>
      <c r="CF15" s="136" t="str">
        <f t="shared" si="9"/>
        <v/>
      </c>
      <c r="CG15" s="135">
        <f>'Tag 10'!F23</f>
        <v>0</v>
      </c>
      <c r="CH15" s="135">
        <f>'Tag 10'!G23</f>
        <v>0</v>
      </c>
      <c r="CI15" s="135">
        <f>'Tag 10'!H23</f>
        <v>0</v>
      </c>
      <c r="CJ15" s="135">
        <f>'Tag 10'!I23</f>
        <v>0</v>
      </c>
      <c r="CK15" s="135">
        <f>'Tag 10'!J23</f>
        <v>0</v>
      </c>
      <c r="CL15" s="135">
        <f>'Tag 10'!K23</f>
        <v>0</v>
      </c>
      <c r="CM15" s="7" t="str">
        <f>'Tag 11'!B23</f>
        <v/>
      </c>
      <c r="CN15" s="7" t="str">
        <f>'Tag 11'!C23</f>
        <v/>
      </c>
      <c r="CO15" s="136" t="str">
        <f t="shared" si="10"/>
        <v/>
      </c>
      <c r="CP15" s="135">
        <f>'Tag 11'!F23</f>
        <v>0</v>
      </c>
      <c r="CQ15" s="135">
        <f>'Tag 11'!G23</f>
        <v>0</v>
      </c>
      <c r="CR15" s="135">
        <f>'Tag 11'!H23</f>
        <v>0</v>
      </c>
      <c r="CS15" s="135">
        <f>'Tag 11'!I23</f>
        <v>0</v>
      </c>
      <c r="CT15" s="135">
        <f>'Tag 11'!J23</f>
        <v>0</v>
      </c>
      <c r="CU15" s="135">
        <f>'Tag 11'!K23</f>
        <v>0</v>
      </c>
      <c r="CV15" s="7" t="str">
        <f>'Tag 12'!B23</f>
        <v/>
      </c>
      <c r="CW15" s="7" t="str">
        <f>'Tag 12'!C23</f>
        <v/>
      </c>
      <c r="CX15" s="136" t="str">
        <f t="shared" si="11"/>
        <v/>
      </c>
      <c r="CY15" s="135">
        <f>'Tag 12'!F23</f>
        <v>0</v>
      </c>
      <c r="CZ15" s="135">
        <f>'Tag 12'!G23</f>
        <v>0</v>
      </c>
      <c r="DA15" s="135">
        <f>'Tag 12'!H23</f>
        <v>0</v>
      </c>
      <c r="DB15" s="135">
        <f>'Tag 12'!I23</f>
        <v>0</v>
      </c>
      <c r="DC15" s="135">
        <f>'Tag 12'!J23</f>
        <v>0</v>
      </c>
      <c r="DD15" s="135">
        <f>'Tag 12'!K23</f>
        <v>0</v>
      </c>
      <c r="DE15" s="7" t="str">
        <f>'Tag 13'!B23</f>
        <v/>
      </c>
      <c r="DF15" s="7" t="str">
        <f>'Tag 13'!C23</f>
        <v/>
      </c>
      <c r="DG15" s="136" t="str">
        <f t="shared" si="12"/>
        <v/>
      </c>
      <c r="DH15" s="135">
        <f>'Tag 13'!F23</f>
        <v>0</v>
      </c>
      <c r="DI15" s="135">
        <f>'Tag 13'!G23</f>
        <v>0</v>
      </c>
      <c r="DJ15" s="135">
        <f>'Tag 13'!H23</f>
        <v>0</v>
      </c>
      <c r="DK15" s="135">
        <f>'Tag 13'!I23</f>
        <v>0</v>
      </c>
      <c r="DL15" s="135">
        <f>'Tag 13'!J23</f>
        <v>0</v>
      </c>
      <c r="DM15" s="135">
        <f>'Tag 13'!K23</f>
        <v>0</v>
      </c>
      <c r="DN15" s="7" t="str">
        <f>'Tag 14'!B23</f>
        <v/>
      </c>
      <c r="DO15" s="7" t="str">
        <f>'Tag 14'!C23</f>
        <v/>
      </c>
      <c r="DP15" s="136" t="str">
        <f t="shared" si="13"/>
        <v/>
      </c>
      <c r="DQ15" s="135">
        <f>'Tag 14'!F23</f>
        <v>0</v>
      </c>
      <c r="DR15" s="135">
        <f>'Tag 14'!G23</f>
        <v>0</v>
      </c>
      <c r="DS15" s="135">
        <f>'Tag 14'!H23</f>
        <v>0</v>
      </c>
      <c r="DT15" s="135">
        <f>'Tag 14'!I23</f>
        <v>0</v>
      </c>
      <c r="DU15" s="135">
        <f>'Tag 14'!J23</f>
        <v>0</v>
      </c>
      <c r="DV15" s="135">
        <f>'Tag 14'!K23</f>
        <v>0</v>
      </c>
    </row>
    <row r="16" spans="1:126" x14ac:dyDescent="0.25">
      <c r="A16" s="7" t="str">
        <f>'Tag 1'!B29</f>
        <v>Sieber</v>
      </c>
      <c r="B16" s="7" t="str">
        <f>'Tag 1'!C29</f>
        <v>Heini</v>
      </c>
      <c r="C16" s="136" t="str">
        <f t="shared" si="0"/>
        <v>SieberHeini</v>
      </c>
      <c r="D16" s="124">
        <f>'Tag 1'!F29</f>
        <v>146</v>
      </c>
      <c r="E16" s="124">
        <f>'Tag 1'!G29</f>
        <v>169</v>
      </c>
      <c r="F16" s="124">
        <f>'Tag 1'!H29</f>
        <v>164</v>
      </c>
      <c r="G16" s="124">
        <f>'Tag 1'!I29</f>
        <v>177</v>
      </c>
      <c r="H16" s="124">
        <f>'Tag 1'!J29</f>
        <v>148</v>
      </c>
      <c r="I16" s="124">
        <f>'Tag 1'!K29</f>
        <v>138</v>
      </c>
      <c r="J16" s="7" t="str">
        <f>'Tag 2'!B29</f>
        <v>Fehr</v>
      </c>
      <c r="K16" s="7" t="str">
        <f>'Tag 2'!C29</f>
        <v>Patrick</v>
      </c>
      <c r="L16" s="136" t="str">
        <f t="shared" si="1"/>
        <v>FehrPatrick</v>
      </c>
      <c r="M16" s="135">
        <f>'Tag 2'!F29</f>
        <v>167</v>
      </c>
      <c r="N16" s="135">
        <f>'Tag 2'!G29</f>
        <v>0</v>
      </c>
      <c r="O16" s="135">
        <f>'Tag 2'!H29</f>
        <v>150</v>
      </c>
      <c r="P16" s="135">
        <f>'Tag 2'!I29</f>
        <v>161</v>
      </c>
      <c r="Q16" s="135">
        <f>'Tag 2'!J29</f>
        <v>0</v>
      </c>
      <c r="R16" s="135">
        <f>'Tag 2'!K29</f>
        <v>204</v>
      </c>
      <c r="S16" s="7" t="str">
        <f>'Tag 3'!B29</f>
        <v/>
      </c>
      <c r="T16" s="7" t="str">
        <f>'Tag 3'!C29</f>
        <v/>
      </c>
      <c r="U16" s="136" t="str">
        <f t="shared" si="2"/>
        <v/>
      </c>
      <c r="V16" s="135">
        <f>'Tag 3'!F29</f>
        <v>0</v>
      </c>
      <c r="W16" s="135">
        <f>'Tag 3'!G29</f>
        <v>0</v>
      </c>
      <c r="X16" s="135">
        <f>'Tag 3'!H29</f>
        <v>0</v>
      </c>
      <c r="Y16" s="135">
        <f>'Tag 3'!I29</f>
        <v>0</v>
      </c>
      <c r="Z16" s="135">
        <f>'Tag 3'!J29</f>
        <v>0</v>
      </c>
      <c r="AA16" s="135">
        <f>'Tag 3'!K29</f>
        <v>0</v>
      </c>
      <c r="AB16" s="7" t="str">
        <f>'Tag 4'!B29</f>
        <v>Sieber</v>
      </c>
      <c r="AC16" s="7" t="str">
        <f>'Tag 4'!C29</f>
        <v>Heini</v>
      </c>
      <c r="AD16" s="136" t="str">
        <f t="shared" si="3"/>
        <v>SieberHeini</v>
      </c>
      <c r="AE16" s="135">
        <f>'Tag 4'!F29</f>
        <v>0</v>
      </c>
      <c r="AF16" s="135">
        <f>'Tag 4'!G29</f>
        <v>0</v>
      </c>
      <c r="AG16" s="135">
        <f>'Tag 4'!H29</f>
        <v>0</v>
      </c>
      <c r="AH16" s="135">
        <f>'Tag 4'!I29</f>
        <v>0</v>
      </c>
      <c r="AI16" s="135">
        <f>'Tag 4'!J29</f>
        <v>0</v>
      </c>
      <c r="AJ16" s="135">
        <f>'Tag 4'!K29</f>
        <v>0</v>
      </c>
      <c r="AK16" s="7" t="str">
        <f>'Tag 5'!B29</f>
        <v>Fehr</v>
      </c>
      <c r="AL16" s="7" t="str">
        <f>'Tag 5'!C29</f>
        <v>Patrick</v>
      </c>
      <c r="AM16" s="136" t="str">
        <f t="shared" si="4"/>
        <v>FehrPatrick</v>
      </c>
      <c r="AN16" s="135">
        <f>'Tag 5'!F29</f>
        <v>0</v>
      </c>
      <c r="AO16" s="135">
        <f>'Tag 5'!G29</f>
        <v>0</v>
      </c>
      <c r="AP16" s="135">
        <f>'Tag 5'!H29</f>
        <v>0</v>
      </c>
      <c r="AQ16" s="135">
        <f>'Tag 5'!I29</f>
        <v>0</v>
      </c>
      <c r="AR16" s="135">
        <f>'Tag 5'!J29</f>
        <v>0</v>
      </c>
      <c r="AS16" s="135">
        <f>'Tag 5'!K29</f>
        <v>0</v>
      </c>
      <c r="AT16" s="7" t="str">
        <f>'Tag 6'!B29</f>
        <v>Sieber</v>
      </c>
      <c r="AU16" s="7" t="str">
        <f>'Tag 6'!C29</f>
        <v>Heini</v>
      </c>
      <c r="AV16" s="136" t="str">
        <f t="shared" si="5"/>
        <v>SieberHeini</v>
      </c>
      <c r="AW16" s="135">
        <f>'Tag 6'!F29</f>
        <v>0</v>
      </c>
      <c r="AX16" s="135">
        <f>'Tag 6'!G29</f>
        <v>0</v>
      </c>
      <c r="AY16" s="135">
        <f>'Tag 6'!H29</f>
        <v>0</v>
      </c>
      <c r="AZ16" s="135">
        <f>'Tag 6'!I29</f>
        <v>0</v>
      </c>
      <c r="BA16" s="135">
        <f>'Tag 6'!J29</f>
        <v>0</v>
      </c>
      <c r="BB16" s="135">
        <f>'Tag 6'!K29</f>
        <v>0</v>
      </c>
      <c r="BC16" s="7" t="str">
        <f>'Tag 7'!B29</f>
        <v>Fehr</v>
      </c>
      <c r="BD16" s="7" t="str">
        <f>'Tag 7'!C29</f>
        <v>Patrick</v>
      </c>
      <c r="BE16" s="136" t="str">
        <f t="shared" si="6"/>
        <v>FehrPatrick</v>
      </c>
      <c r="BF16" s="135">
        <f>'Tag 7'!F29</f>
        <v>0</v>
      </c>
      <c r="BG16" s="135">
        <f>'Tag 7'!G29</f>
        <v>0</v>
      </c>
      <c r="BH16" s="135">
        <f>'Tag 7'!H29</f>
        <v>0</v>
      </c>
      <c r="BI16" s="135">
        <f>'Tag 7'!I29</f>
        <v>0</v>
      </c>
      <c r="BJ16" s="135">
        <f>'Tag 7'!J29</f>
        <v>0</v>
      </c>
      <c r="BK16" s="135">
        <f>'Tag 7'!K29</f>
        <v>0</v>
      </c>
      <c r="BL16" s="7" t="str">
        <f>'Tag 8'!B29</f>
        <v/>
      </c>
      <c r="BM16" s="7" t="str">
        <f>'Tag 8'!C29</f>
        <v/>
      </c>
      <c r="BN16" s="136" t="str">
        <f t="shared" si="7"/>
        <v/>
      </c>
      <c r="BO16" s="135">
        <f>'Tag 8'!F29</f>
        <v>0</v>
      </c>
      <c r="BP16" s="135">
        <f>'Tag 8'!G29</f>
        <v>0</v>
      </c>
      <c r="BQ16" s="135">
        <f>'Tag 8'!H29</f>
        <v>0</v>
      </c>
      <c r="BR16" s="135">
        <f>'Tag 8'!I29</f>
        <v>0</v>
      </c>
      <c r="BS16" s="135">
        <f>'Tag 8'!J29</f>
        <v>0</v>
      </c>
      <c r="BT16" s="135">
        <f>'Tag 8'!K29</f>
        <v>0</v>
      </c>
      <c r="BU16" s="7" t="str">
        <f>'Tag 9'!B29</f>
        <v>Sieber</v>
      </c>
      <c r="BV16" s="7" t="str">
        <f>'Tag 9'!C29</f>
        <v>Heini</v>
      </c>
      <c r="BW16" s="136" t="str">
        <f t="shared" si="8"/>
        <v>SieberHeini</v>
      </c>
      <c r="BX16" s="135">
        <f>'Tag 9'!F29</f>
        <v>0</v>
      </c>
      <c r="BY16" s="135">
        <f>'Tag 9'!G29</f>
        <v>0</v>
      </c>
      <c r="BZ16" s="135">
        <f>'Tag 9'!H29</f>
        <v>0</v>
      </c>
      <c r="CA16" s="135">
        <f>'Tag 9'!I29</f>
        <v>0</v>
      </c>
      <c r="CB16" s="135">
        <f>'Tag 9'!J29</f>
        <v>0</v>
      </c>
      <c r="CC16" s="135">
        <f>'Tag 9'!K29</f>
        <v>0</v>
      </c>
      <c r="CD16" s="7" t="str">
        <f>'Tag 10'!B29</f>
        <v>Fehr</v>
      </c>
      <c r="CE16" s="7" t="str">
        <f>'Tag 10'!C29</f>
        <v>Patrick</v>
      </c>
      <c r="CF16" s="136" t="str">
        <f t="shared" si="9"/>
        <v>FehrPatrick</v>
      </c>
      <c r="CG16" s="135">
        <f>'Tag 10'!F29</f>
        <v>0</v>
      </c>
      <c r="CH16" s="135">
        <f>'Tag 10'!G29</f>
        <v>0</v>
      </c>
      <c r="CI16" s="135">
        <f>'Tag 10'!H29</f>
        <v>0</v>
      </c>
      <c r="CJ16" s="135">
        <f>'Tag 10'!I29</f>
        <v>0</v>
      </c>
      <c r="CK16" s="135">
        <f>'Tag 10'!J29</f>
        <v>0</v>
      </c>
      <c r="CL16" s="135">
        <f>'Tag 10'!K29</f>
        <v>0</v>
      </c>
      <c r="CM16" s="7" t="str">
        <f>'Tag 11'!B29</f>
        <v/>
      </c>
      <c r="CN16" s="7" t="str">
        <f>'Tag 11'!C29</f>
        <v/>
      </c>
      <c r="CO16" s="136" t="str">
        <f t="shared" si="10"/>
        <v/>
      </c>
      <c r="CP16" s="135">
        <f>'Tag 11'!F29</f>
        <v>0</v>
      </c>
      <c r="CQ16" s="135">
        <f>'Tag 11'!G29</f>
        <v>0</v>
      </c>
      <c r="CR16" s="135">
        <f>'Tag 11'!H29</f>
        <v>0</v>
      </c>
      <c r="CS16" s="135">
        <f>'Tag 11'!I29</f>
        <v>0</v>
      </c>
      <c r="CT16" s="135">
        <f>'Tag 11'!J29</f>
        <v>0</v>
      </c>
      <c r="CU16" s="135">
        <f>'Tag 11'!K29</f>
        <v>0</v>
      </c>
      <c r="CV16" s="7" t="str">
        <f>'Tag 12'!B29</f>
        <v/>
      </c>
      <c r="CW16" s="7" t="str">
        <f>'Tag 12'!C29</f>
        <v/>
      </c>
      <c r="CX16" s="136" t="str">
        <f t="shared" si="11"/>
        <v/>
      </c>
      <c r="CY16" s="135">
        <f>'Tag 12'!F29</f>
        <v>0</v>
      </c>
      <c r="CZ16" s="135">
        <f>'Tag 12'!G29</f>
        <v>0</v>
      </c>
      <c r="DA16" s="135">
        <f>'Tag 12'!H29</f>
        <v>0</v>
      </c>
      <c r="DB16" s="135">
        <f>'Tag 12'!I29</f>
        <v>0</v>
      </c>
      <c r="DC16" s="135">
        <f>'Tag 12'!J29</f>
        <v>0</v>
      </c>
      <c r="DD16" s="135">
        <f>'Tag 12'!K29</f>
        <v>0</v>
      </c>
      <c r="DE16" s="7" t="str">
        <f>'Tag 13'!B29</f>
        <v/>
      </c>
      <c r="DF16" s="7" t="str">
        <f>'Tag 13'!C29</f>
        <v/>
      </c>
      <c r="DG16" s="136" t="str">
        <f t="shared" si="12"/>
        <v/>
      </c>
      <c r="DH16" s="135">
        <f>'Tag 13'!F29</f>
        <v>0</v>
      </c>
      <c r="DI16" s="135">
        <f>'Tag 13'!G29</f>
        <v>0</v>
      </c>
      <c r="DJ16" s="135">
        <f>'Tag 13'!H29</f>
        <v>0</v>
      </c>
      <c r="DK16" s="135">
        <f>'Tag 13'!I29</f>
        <v>0</v>
      </c>
      <c r="DL16" s="135">
        <f>'Tag 13'!J29</f>
        <v>0</v>
      </c>
      <c r="DM16" s="135">
        <f>'Tag 13'!K29</f>
        <v>0</v>
      </c>
      <c r="DN16" s="7" t="str">
        <f>'Tag 14'!B29</f>
        <v/>
      </c>
      <c r="DO16" s="7" t="str">
        <f>'Tag 14'!C29</f>
        <v/>
      </c>
      <c r="DP16" s="136" t="str">
        <f t="shared" si="13"/>
        <v/>
      </c>
      <c r="DQ16" s="135">
        <f>'Tag 14'!F29</f>
        <v>0</v>
      </c>
      <c r="DR16" s="135">
        <f>'Tag 14'!G29</f>
        <v>0</v>
      </c>
      <c r="DS16" s="135">
        <f>'Tag 14'!H29</f>
        <v>0</v>
      </c>
      <c r="DT16" s="135">
        <f>'Tag 14'!I29</f>
        <v>0</v>
      </c>
      <c r="DU16" s="135">
        <f>'Tag 14'!J29</f>
        <v>0</v>
      </c>
      <c r="DV16" s="135">
        <f>'Tag 14'!K29</f>
        <v>0</v>
      </c>
    </row>
    <row r="17" spans="1:126" x14ac:dyDescent="0.25">
      <c r="A17" s="7" t="str">
        <f>'Tag 1'!B30</f>
        <v>Kalkman</v>
      </c>
      <c r="B17" s="7" t="str">
        <f>'Tag 1'!C30</f>
        <v>Iris</v>
      </c>
      <c r="C17" s="136" t="str">
        <f t="shared" si="0"/>
        <v>KalkmanIris</v>
      </c>
      <c r="D17" s="124">
        <f>'Tag 1'!F30</f>
        <v>169</v>
      </c>
      <c r="E17" s="124">
        <f>'Tag 1'!G30</f>
        <v>161</v>
      </c>
      <c r="F17" s="124">
        <f>'Tag 1'!H30</f>
        <v>172</v>
      </c>
      <c r="G17" s="124">
        <f>'Tag 1'!I30</f>
        <v>155</v>
      </c>
      <c r="H17" s="124">
        <f>'Tag 1'!J30</f>
        <v>144</v>
      </c>
      <c r="I17" s="124">
        <f>'Tag 1'!K30</f>
        <v>176</v>
      </c>
      <c r="J17" s="7" t="str">
        <f>'Tag 2'!B30</f>
        <v>Bacchi</v>
      </c>
      <c r="K17" s="7" t="str">
        <f>'Tag 2'!C30</f>
        <v>Pascal</v>
      </c>
      <c r="L17" s="136" t="str">
        <f t="shared" si="1"/>
        <v>BacchiPascal</v>
      </c>
      <c r="M17" s="135">
        <f>'Tag 2'!F30</f>
        <v>189</v>
      </c>
      <c r="N17" s="135">
        <f>'Tag 2'!G30</f>
        <v>191</v>
      </c>
      <c r="O17" s="135">
        <f>'Tag 2'!H30</f>
        <v>0</v>
      </c>
      <c r="P17" s="135">
        <f>'Tag 2'!I30</f>
        <v>166</v>
      </c>
      <c r="Q17" s="135">
        <f>'Tag 2'!J30</f>
        <v>158</v>
      </c>
      <c r="R17" s="135">
        <f>'Tag 2'!K30</f>
        <v>0</v>
      </c>
      <c r="S17" s="7" t="str">
        <f>'Tag 3'!B30</f>
        <v/>
      </c>
      <c r="T17" s="7" t="str">
        <f>'Tag 3'!C30</f>
        <v/>
      </c>
      <c r="U17" s="136" t="str">
        <f t="shared" si="2"/>
        <v/>
      </c>
      <c r="V17" s="135">
        <f>'Tag 3'!F30</f>
        <v>0</v>
      </c>
      <c r="W17" s="135">
        <f>'Tag 3'!G30</f>
        <v>0</v>
      </c>
      <c r="X17" s="135">
        <f>'Tag 3'!H30</f>
        <v>0</v>
      </c>
      <c r="Y17" s="135">
        <f>'Tag 3'!I30</f>
        <v>0</v>
      </c>
      <c r="Z17" s="135">
        <f>'Tag 3'!J30</f>
        <v>0</v>
      </c>
      <c r="AA17" s="135">
        <f>'Tag 3'!K30</f>
        <v>0</v>
      </c>
      <c r="AB17" s="7" t="str">
        <f>'Tag 4'!B30</f>
        <v>Kalkman</v>
      </c>
      <c r="AC17" s="7" t="str">
        <f>'Tag 4'!C30</f>
        <v>Iris</v>
      </c>
      <c r="AD17" s="136" t="str">
        <f t="shared" si="3"/>
        <v>KalkmanIris</v>
      </c>
      <c r="AE17" s="135">
        <f>'Tag 4'!F30</f>
        <v>0</v>
      </c>
      <c r="AF17" s="135">
        <f>'Tag 4'!G30</f>
        <v>0</v>
      </c>
      <c r="AG17" s="135">
        <f>'Tag 4'!H30</f>
        <v>0</v>
      </c>
      <c r="AH17" s="135">
        <f>'Tag 4'!I30</f>
        <v>0</v>
      </c>
      <c r="AI17" s="135">
        <f>'Tag 4'!J30</f>
        <v>0</v>
      </c>
      <c r="AJ17" s="135">
        <f>'Tag 4'!K30</f>
        <v>0</v>
      </c>
      <c r="AK17" s="7" t="str">
        <f>'Tag 5'!B30</f>
        <v>Bacchi</v>
      </c>
      <c r="AL17" s="7" t="str">
        <f>'Tag 5'!C30</f>
        <v>Pascal</v>
      </c>
      <c r="AM17" s="136" t="str">
        <f t="shared" si="4"/>
        <v>BacchiPascal</v>
      </c>
      <c r="AN17" s="135">
        <f>'Tag 5'!F30</f>
        <v>0</v>
      </c>
      <c r="AO17" s="135">
        <f>'Tag 5'!G30</f>
        <v>0</v>
      </c>
      <c r="AP17" s="135">
        <f>'Tag 5'!H30</f>
        <v>0</v>
      </c>
      <c r="AQ17" s="135">
        <f>'Tag 5'!I30</f>
        <v>0</v>
      </c>
      <c r="AR17" s="135">
        <f>'Tag 5'!J30</f>
        <v>0</v>
      </c>
      <c r="AS17" s="135">
        <f>'Tag 5'!K30</f>
        <v>0</v>
      </c>
      <c r="AT17" s="7" t="str">
        <f>'Tag 6'!B30</f>
        <v>Kalkman</v>
      </c>
      <c r="AU17" s="7" t="str">
        <f>'Tag 6'!C30</f>
        <v>Iris</v>
      </c>
      <c r="AV17" s="136" t="str">
        <f t="shared" si="5"/>
        <v>KalkmanIris</v>
      </c>
      <c r="AW17" s="135">
        <f>'Tag 6'!F30</f>
        <v>0</v>
      </c>
      <c r="AX17" s="135">
        <f>'Tag 6'!G30</f>
        <v>0</v>
      </c>
      <c r="AY17" s="135">
        <f>'Tag 6'!H30</f>
        <v>0</v>
      </c>
      <c r="AZ17" s="135">
        <f>'Tag 6'!I30</f>
        <v>0</v>
      </c>
      <c r="BA17" s="135">
        <f>'Tag 6'!J30</f>
        <v>0</v>
      </c>
      <c r="BB17" s="135">
        <f>'Tag 6'!K30</f>
        <v>0</v>
      </c>
      <c r="BC17" s="7" t="str">
        <f>'Tag 7'!B30</f>
        <v>Bacchi</v>
      </c>
      <c r="BD17" s="7" t="str">
        <f>'Tag 7'!C30</f>
        <v>Pascal</v>
      </c>
      <c r="BE17" s="136" t="str">
        <f t="shared" si="6"/>
        <v>BacchiPascal</v>
      </c>
      <c r="BF17" s="135">
        <f>'Tag 7'!F30</f>
        <v>0</v>
      </c>
      <c r="BG17" s="135">
        <f>'Tag 7'!G30</f>
        <v>0</v>
      </c>
      <c r="BH17" s="135">
        <f>'Tag 7'!H30</f>
        <v>0</v>
      </c>
      <c r="BI17" s="135">
        <f>'Tag 7'!I30</f>
        <v>0</v>
      </c>
      <c r="BJ17" s="135">
        <f>'Tag 7'!J30</f>
        <v>0</v>
      </c>
      <c r="BK17" s="135">
        <f>'Tag 7'!K30</f>
        <v>0</v>
      </c>
      <c r="BL17" s="7" t="str">
        <f>'Tag 8'!B30</f>
        <v/>
      </c>
      <c r="BM17" s="7" t="str">
        <f>'Tag 8'!C30</f>
        <v/>
      </c>
      <c r="BN17" s="136" t="str">
        <f t="shared" si="7"/>
        <v/>
      </c>
      <c r="BO17" s="135">
        <f>'Tag 8'!F30</f>
        <v>0</v>
      </c>
      <c r="BP17" s="135">
        <f>'Tag 8'!G30</f>
        <v>0</v>
      </c>
      <c r="BQ17" s="135">
        <f>'Tag 8'!H30</f>
        <v>0</v>
      </c>
      <c r="BR17" s="135">
        <f>'Tag 8'!I30</f>
        <v>0</v>
      </c>
      <c r="BS17" s="135">
        <f>'Tag 8'!J30</f>
        <v>0</v>
      </c>
      <c r="BT17" s="135">
        <f>'Tag 8'!K30</f>
        <v>0</v>
      </c>
      <c r="BU17" s="7" t="str">
        <f>'Tag 9'!B30</f>
        <v>Kalkman</v>
      </c>
      <c r="BV17" s="7" t="str">
        <f>'Tag 9'!C30</f>
        <v>Iris</v>
      </c>
      <c r="BW17" s="136" t="str">
        <f t="shared" si="8"/>
        <v>KalkmanIris</v>
      </c>
      <c r="BX17" s="135">
        <f>'Tag 9'!F30</f>
        <v>0</v>
      </c>
      <c r="BY17" s="135">
        <f>'Tag 9'!G30</f>
        <v>0</v>
      </c>
      <c r="BZ17" s="135">
        <f>'Tag 9'!H30</f>
        <v>0</v>
      </c>
      <c r="CA17" s="135">
        <f>'Tag 9'!I30</f>
        <v>0</v>
      </c>
      <c r="CB17" s="135">
        <f>'Tag 9'!J30</f>
        <v>0</v>
      </c>
      <c r="CC17" s="135">
        <f>'Tag 9'!K30</f>
        <v>0</v>
      </c>
      <c r="CD17" s="7" t="str">
        <f>'Tag 10'!B30</f>
        <v>Bacchi</v>
      </c>
      <c r="CE17" s="7" t="str">
        <f>'Tag 10'!C30</f>
        <v>Pascal</v>
      </c>
      <c r="CF17" s="136" t="str">
        <f t="shared" si="9"/>
        <v>BacchiPascal</v>
      </c>
      <c r="CG17" s="135">
        <f>'Tag 10'!F30</f>
        <v>0</v>
      </c>
      <c r="CH17" s="135">
        <f>'Tag 10'!G30</f>
        <v>0</v>
      </c>
      <c r="CI17" s="135">
        <f>'Tag 10'!H30</f>
        <v>0</v>
      </c>
      <c r="CJ17" s="135">
        <f>'Tag 10'!I30</f>
        <v>0</v>
      </c>
      <c r="CK17" s="135">
        <f>'Tag 10'!J30</f>
        <v>0</v>
      </c>
      <c r="CL17" s="135">
        <f>'Tag 10'!K30</f>
        <v>0</v>
      </c>
      <c r="CM17" s="7" t="str">
        <f>'Tag 11'!B30</f>
        <v/>
      </c>
      <c r="CN17" s="7" t="str">
        <f>'Tag 11'!C30</f>
        <v/>
      </c>
      <c r="CO17" s="136" t="str">
        <f t="shared" si="10"/>
        <v/>
      </c>
      <c r="CP17" s="135">
        <f>'Tag 11'!F30</f>
        <v>0</v>
      </c>
      <c r="CQ17" s="135">
        <f>'Tag 11'!G30</f>
        <v>0</v>
      </c>
      <c r="CR17" s="135">
        <f>'Tag 11'!H30</f>
        <v>0</v>
      </c>
      <c r="CS17" s="135">
        <f>'Tag 11'!I30</f>
        <v>0</v>
      </c>
      <c r="CT17" s="135">
        <f>'Tag 11'!J30</f>
        <v>0</v>
      </c>
      <c r="CU17" s="135">
        <f>'Tag 11'!K30</f>
        <v>0</v>
      </c>
      <c r="CV17" s="7" t="str">
        <f>'Tag 12'!B30</f>
        <v/>
      </c>
      <c r="CW17" s="7" t="str">
        <f>'Tag 12'!C30</f>
        <v/>
      </c>
      <c r="CX17" s="136" t="str">
        <f t="shared" si="11"/>
        <v/>
      </c>
      <c r="CY17" s="135">
        <f>'Tag 12'!F30</f>
        <v>0</v>
      </c>
      <c r="CZ17" s="135">
        <f>'Tag 12'!G30</f>
        <v>0</v>
      </c>
      <c r="DA17" s="135">
        <f>'Tag 12'!H30</f>
        <v>0</v>
      </c>
      <c r="DB17" s="135">
        <f>'Tag 12'!I30</f>
        <v>0</v>
      </c>
      <c r="DC17" s="135">
        <f>'Tag 12'!J30</f>
        <v>0</v>
      </c>
      <c r="DD17" s="135">
        <f>'Tag 12'!K30</f>
        <v>0</v>
      </c>
      <c r="DE17" s="7" t="str">
        <f>'Tag 13'!B30</f>
        <v/>
      </c>
      <c r="DF17" s="7" t="str">
        <f>'Tag 13'!C30</f>
        <v/>
      </c>
      <c r="DG17" s="136" t="str">
        <f t="shared" si="12"/>
        <v/>
      </c>
      <c r="DH17" s="135">
        <f>'Tag 13'!F30</f>
        <v>0</v>
      </c>
      <c r="DI17" s="135">
        <f>'Tag 13'!G30</f>
        <v>0</v>
      </c>
      <c r="DJ17" s="135">
        <f>'Tag 13'!H30</f>
        <v>0</v>
      </c>
      <c r="DK17" s="135">
        <f>'Tag 13'!I30</f>
        <v>0</v>
      </c>
      <c r="DL17" s="135">
        <f>'Tag 13'!J30</f>
        <v>0</v>
      </c>
      <c r="DM17" s="135">
        <f>'Tag 13'!K30</f>
        <v>0</v>
      </c>
      <c r="DN17" s="7" t="str">
        <f>'Tag 14'!B30</f>
        <v/>
      </c>
      <c r="DO17" s="7" t="str">
        <f>'Tag 14'!C30</f>
        <v/>
      </c>
      <c r="DP17" s="136" t="str">
        <f t="shared" si="13"/>
        <v/>
      </c>
      <c r="DQ17" s="135">
        <f>'Tag 14'!F30</f>
        <v>0</v>
      </c>
      <c r="DR17" s="135">
        <f>'Tag 14'!G30</f>
        <v>0</v>
      </c>
      <c r="DS17" s="135">
        <f>'Tag 14'!H30</f>
        <v>0</v>
      </c>
      <c r="DT17" s="135">
        <f>'Tag 14'!I30</f>
        <v>0</v>
      </c>
      <c r="DU17" s="135">
        <f>'Tag 14'!J30</f>
        <v>0</v>
      </c>
      <c r="DV17" s="135">
        <f>'Tag 14'!K30</f>
        <v>0</v>
      </c>
    </row>
    <row r="18" spans="1:126" x14ac:dyDescent="0.25">
      <c r="A18" s="7" t="str">
        <f>'Tag 1'!B31</f>
        <v>Kalkman</v>
      </c>
      <c r="B18" s="7" t="str">
        <f>'Tag 1'!C31</f>
        <v>Jarden</v>
      </c>
      <c r="C18" s="136" t="str">
        <f t="shared" si="0"/>
        <v>KalkmanJarden</v>
      </c>
      <c r="D18" s="124">
        <f>'Tag 1'!F31</f>
        <v>0</v>
      </c>
      <c r="E18" s="124">
        <f>'Tag 1'!G31</f>
        <v>0</v>
      </c>
      <c r="F18" s="124">
        <f>'Tag 1'!H31</f>
        <v>0</v>
      </c>
      <c r="G18" s="124">
        <f>'Tag 1'!I31</f>
        <v>0</v>
      </c>
      <c r="H18" s="124">
        <f>'Tag 1'!J31</f>
        <v>0</v>
      </c>
      <c r="I18" s="124">
        <f>'Tag 1'!K31</f>
        <v>0</v>
      </c>
      <c r="J18" s="7" t="str">
        <f>'Tag 2'!B31</f>
        <v>Simeaner</v>
      </c>
      <c r="K18" s="7" t="str">
        <f>'Tag 2'!C31</f>
        <v>Andreas</v>
      </c>
      <c r="L18" s="136" t="str">
        <f t="shared" si="1"/>
        <v>SimeanerAndreas</v>
      </c>
      <c r="M18" s="135">
        <f>'Tag 2'!F31</f>
        <v>0</v>
      </c>
      <c r="N18" s="135">
        <f>'Tag 2'!G31</f>
        <v>214</v>
      </c>
      <c r="O18" s="135">
        <f>'Tag 2'!H31</f>
        <v>172</v>
      </c>
      <c r="P18" s="135">
        <f>'Tag 2'!I31</f>
        <v>0</v>
      </c>
      <c r="Q18" s="135">
        <f>'Tag 2'!J31</f>
        <v>161</v>
      </c>
      <c r="R18" s="135">
        <f>'Tag 2'!K31</f>
        <v>235</v>
      </c>
      <c r="S18" s="7" t="str">
        <f>'Tag 3'!B31</f>
        <v/>
      </c>
      <c r="T18" s="7" t="str">
        <f>'Tag 3'!C31</f>
        <v/>
      </c>
      <c r="U18" s="136" t="str">
        <f t="shared" si="2"/>
        <v/>
      </c>
      <c r="V18" s="135">
        <f>'Tag 3'!F31</f>
        <v>0</v>
      </c>
      <c r="W18" s="135">
        <f>'Tag 3'!G31</f>
        <v>0</v>
      </c>
      <c r="X18" s="135">
        <f>'Tag 3'!H31</f>
        <v>0</v>
      </c>
      <c r="Y18" s="135">
        <f>'Tag 3'!I31</f>
        <v>0</v>
      </c>
      <c r="Z18" s="135">
        <f>'Tag 3'!J31</f>
        <v>0</v>
      </c>
      <c r="AA18" s="135">
        <f>'Tag 3'!K31</f>
        <v>0</v>
      </c>
      <c r="AB18" s="7" t="str">
        <f>'Tag 4'!B31</f>
        <v>Kalkman</v>
      </c>
      <c r="AC18" s="7" t="str">
        <f>'Tag 4'!C31</f>
        <v>Jarden</v>
      </c>
      <c r="AD18" s="136" t="str">
        <f t="shared" si="3"/>
        <v>KalkmanJarden</v>
      </c>
      <c r="AE18" s="135">
        <f>'Tag 4'!F31</f>
        <v>0</v>
      </c>
      <c r="AF18" s="135">
        <f>'Tag 4'!G31</f>
        <v>0</v>
      </c>
      <c r="AG18" s="135">
        <f>'Tag 4'!H31</f>
        <v>0</v>
      </c>
      <c r="AH18" s="135">
        <f>'Tag 4'!I31</f>
        <v>0</v>
      </c>
      <c r="AI18" s="135">
        <f>'Tag 4'!J31</f>
        <v>0</v>
      </c>
      <c r="AJ18" s="135">
        <f>'Tag 4'!K31</f>
        <v>0</v>
      </c>
      <c r="AK18" s="7" t="str">
        <f>'Tag 5'!B31</f>
        <v>Simeaner</v>
      </c>
      <c r="AL18" s="7" t="str">
        <f>'Tag 5'!C31</f>
        <v>Andreas</v>
      </c>
      <c r="AM18" s="136" t="str">
        <f t="shared" si="4"/>
        <v>SimeanerAndreas</v>
      </c>
      <c r="AN18" s="135">
        <f>'Tag 5'!F31</f>
        <v>0</v>
      </c>
      <c r="AO18" s="135">
        <f>'Tag 5'!G31</f>
        <v>0</v>
      </c>
      <c r="AP18" s="135">
        <f>'Tag 5'!H31</f>
        <v>0</v>
      </c>
      <c r="AQ18" s="135">
        <f>'Tag 5'!I31</f>
        <v>0</v>
      </c>
      <c r="AR18" s="135">
        <f>'Tag 5'!J31</f>
        <v>0</v>
      </c>
      <c r="AS18" s="135">
        <f>'Tag 5'!K31</f>
        <v>0</v>
      </c>
      <c r="AT18" s="7" t="str">
        <f>'Tag 6'!B31</f>
        <v>Kalkman</v>
      </c>
      <c r="AU18" s="7" t="str">
        <f>'Tag 6'!C31</f>
        <v>Jarden</v>
      </c>
      <c r="AV18" s="136" t="str">
        <f t="shared" si="5"/>
        <v>KalkmanJarden</v>
      </c>
      <c r="AW18" s="135">
        <f>'Tag 6'!F31</f>
        <v>0</v>
      </c>
      <c r="AX18" s="135">
        <f>'Tag 6'!G31</f>
        <v>0</v>
      </c>
      <c r="AY18" s="135">
        <f>'Tag 6'!H31</f>
        <v>0</v>
      </c>
      <c r="AZ18" s="135">
        <f>'Tag 6'!I31</f>
        <v>0</v>
      </c>
      <c r="BA18" s="135">
        <f>'Tag 6'!J31</f>
        <v>0</v>
      </c>
      <c r="BB18" s="135">
        <f>'Tag 6'!K31</f>
        <v>0</v>
      </c>
      <c r="BC18" s="7" t="str">
        <f>'Tag 7'!B31</f>
        <v>Simeaner</v>
      </c>
      <c r="BD18" s="7" t="str">
        <f>'Tag 7'!C31</f>
        <v>Andreas</v>
      </c>
      <c r="BE18" s="136" t="str">
        <f t="shared" si="6"/>
        <v>SimeanerAndreas</v>
      </c>
      <c r="BF18" s="135">
        <f>'Tag 7'!F31</f>
        <v>0</v>
      </c>
      <c r="BG18" s="135">
        <f>'Tag 7'!G31</f>
        <v>0</v>
      </c>
      <c r="BH18" s="135">
        <f>'Tag 7'!H31</f>
        <v>0</v>
      </c>
      <c r="BI18" s="135">
        <f>'Tag 7'!I31</f>
        <v>0</v>
      </c>
      <c r="BJ18" s="135">
        <f>'Tag 7'!J31</f>
        <v>0</v>
      </c>
      <c r="BK18" s="135">
        <f>'Tag 7'!K31</f>
        <v>0</v>
      </c>
      <c r="BL18" s="7" t="str">
        <f>'Tag 8'!B31</f>
        <v/>
      </c>
      <c r="BM18" s="7" t="str">
        <f>'Tag 8'!C31</f>
        <v/>
      </c>
      <c r="BN18" s="136" t="str">
        <f t="shared" si="7"/>
        <v/>
      </c>
      <c r="BO18" s="135">
        <f>'Tag 8'!F31</f>
        <v>0</v>
      </c>
      <c r="BP18" s="135">
        <f>'Tag 8'!G31</f>
        <v>0</v>
      </c>
      <c r="BQ18" s="135">
        <f>'Tag 8'!H31</f>
        <v>0</v>
      </c>
      <c r="BR18" s="135">
        <f>'Tag 8'!I31</f>
        <v>0</v>
      </c>
      <c r="BS18" s="135">
        <f>'Tag 8'!J31</f>
        <v>0</v>
      </c>
      <c r="BT18" s="135">
        <f>'Tag 8'!K31</f>
        <v>0</v>
      </c>
      <c r="BU18" s="7" t="str">
        <f>'Tag 9'!B31</f>
        <v>Kalkman</v>
      </c>
      <c r="BV18" s="7" t="str">
        <f>'Tag 9'!C31</f>
        <v>Jarden</v>
      </c>
      <c r="BW18" s="136" t="str">
        <f t="shared" si="8"/>
        <v>KalkmanJarden</v>
      </c>
      <c r="BX18" s="135">
        <f>'Tag 9'!F31</f>
        <v>0</v>
      </c>
      <c r="BY18" s="135">
        <f>'Tag 9'!G31</f>
        <v>0</v>
      </c>
      <c r="BZ18" s="135">
        <f>'Tag 9'!H31</f>
        <v>0</v>
      </c>
      <c r="CA18" s="135">
        <f>'Tag 9'!I31</f>
        <v>0</v>
      </c>
      <c r="CB18" s="135">
        <f>'Tag 9'!J31</f>
        <v>0</v>
      </c>
      <c r="CC18" s="135">
        <f>'Tag 9'!K31</f>
        <v>0</v>
      </c>
      <c r="CD18" s="7" t="str">
        <f>'Tag 10'!B31</f>
        <v>Simeaner</v>
      </c>
      <c r="CE18" s="7" t="str">
        <f>'Tag 10'!C31</f>
        <v>Andreas</v>
      </c>
      <c r="CF18" s="136" t="str">
        <f t="shared" si="9"/>
        <v>SimeanerAndreas</v>
      </c>
      <c r="CG18" s="135">
        <f>'Tag 10'!F31</f>
        <v>0</v>
      </c>
      <c r="CH18" s="135">
        <f>'Tag 10'!G31</f>
        <v>0</v>
      </c>
      <c r="CI18" s="135">
        <f>'Tag 10'!H31</f>
        <v>0</v>
      </c>
      <c r="CJ18" s="135">
        <f>'Tag 10'!I31</f>
        <v>0</v>
      </c>
      <c r="CK18" s="135">
        <f>'Tag 10'!J31</f>
        <v>0</v>
      </c>
      <c r="CL18" s="135">
        <f>'Tag 10'!K31</f>
        <v>0</v>
      </c>
      <c r="CM18" s="7" t="str">
        <f>'Tag 11'!B31</f>
        <v/>
      </c>
      <c r="CN18" s="7" t="str">
        <f>'Tag 11'!C31</f>
        <v/>
      </c>
      <c r="CO18" s="136" t="str">
        <f t="shared" si="10"/>
        <v/>
      </c>
      <c r="CP18" s="135">
        <f>'Tag 11'!F31</f>
        <v>0</v>
      </c>
      <c r="CQ18" s="135">
        <f>'Tag 11'!G31</f>
        <v>0</v>
      </c>
      <c r="CR18" s="135">
        <f>'Tag 11'!H31</f>
        <v>0</v>
      </c>
      <c r="CS18" s="135">
        <f>'Tag 11'!I31</f>
        <v>0</v>
      </c>
      <c r="CT18" s="135">
        <f>'Tag 11'!J31</f>
        <v>0</v>
      </c>
      <c r="CU18" s="135">
        <f>'Tag 11'!K31</f>
        <v>0</v>
      </c>
      <c r="CV18" s="7" t="str">
        <f>'Tag 12'!B31</f>
        <v/>
      </c>
      <c r="CW18" s="7" t="str">
        <f>'Tag 12'!C31</f>
        <v/>
      </c>
      <c r="CX18" s="136" t="str">
        <f t="shared" si="11"/>
        <v/>
      </c>
      <c r="CY18" s="135">
        <f>'Tag 12'!F31</f>
        <v>0</v>
      </c>
      <c r="CZ18" s="135">
        <f>'Tag 12'!G31</f>
        <v>0</v>
      </c>
      <c r="DA18" s="135">
        <f>'Tag 12'!H31</f>
        <v>0</v>
      </c>
      <c r="DB18" s="135">
        <f>'Tag 12'!I31</f>
        <v>0</v>
      </c>
      <c r="DC18" s="135">
        <f>'Tag 12'!J31</f>
        <v>0</v>
      </c>
      <c r="DD18" s="135">
        <f>'Tag 12'!K31</f>
        <v>0</v>
      </c>
      <c r="DE18" s="7" t="str">
        <f>'Tag 13'!B31</f>
        <v/>
      </c>
      <c r="DF18" s="7" t="str">
        <f>'Tag 13'!C31</f>
        <v/>
      </c>
      <c r="DG18" s="136" t="str">
        <f t="shared" si="12"/>
        <v/>
      </c>
      <c r="DH18" s="135">
        <f>'Tag 13'!F31</f>
        <v>0</v>
      </c>
      <c r="DI18" s="135">
        <f>'Tag 13'!G31</f>
        <v>0</v>
      </c>
      <c r="DJ18" s="135">
        <f>'Tag 13'!H31</f>
        <v>0</v>
      </c>
      <c r="DK18" s="135">
        <f>'Tag 13'!I31</f>
        <v>0</v>
      </c>
      <c r="DL18" s="135">
        <f>'Tag 13'!J31</f>
        <v>0</v>
      </c>
      <c r="DM18" s="135">
        <f>'Tag 13'!K31</f>
        <v>0</v>
      </c>
      <c r="DN18" s="7" t="str">
        <f>'Tag 14'!B31</f>
        <v/>
      </c>
      <c r="DO18" s="7" t="str">
        <f>'Tag 14'!C31</f>
        <v/>
      </c>
      <c r="DP18" s="136" t="str">
        <f t="shared" si="13"/>
        <v/>
      </c>
      <c r="DQ18" s="135">
        <f>'Tag 14'!F31</f>
        <v>0</v>
      </c>
      <c r="DR18" s="135">
        <f>'Tag 14'!G31</f>
        <v>0</v>
      </c>
      <c r="DS18" s="135">
        <f>'Tag 14'!H31</f>
        <v>0</v>
      </c>
      <c r="DT18" s="135">
        <f>'Tag 14'!I31</f>
        <v>0</v>
      </c>
      <c r="DU18" s="135">
        <f>'Tag 14'!J31</f>
        <v>0</v>
      </c>
      <c r="DV18" s="135">
        <f>'Tag 14'!K31</f>
        <v>0</v>
      </c>
    </row>
    <row r="19" spans="1:126" x14ac:dyDescent="0.25">
      <c r="A19" s="7" t="str">
        <f>'Tag 1'!B32</f>
        <v>Torsello</v>
      </c>
      <c r="B19" s="7" t="str">
        <f>'Tag 1'!C32</f>
        <v>Marco</v>
      </c>
      <c r="C19" s="136" t="str">
        <f t="shared" si="0"/>
        <v>TorselloMarco</v>
      </c>
      <c r="D19" s="124">
        <f>'Tag 1'!F32</f>
        <v>0</v>
      </c>
      <c r="E19" s="124">
        <f>'Tag 1'!G32</f>
        <v>0</v>
      </c>
      <c r="F19" s="124">
        <f>'Tag 1'!H32</f>
        <v>0</v>
      </c>
      <c r="G19" s="124">
        <f>'Tag 1'!I32</f>
        <v>0</v>
      </c>
      <c r="H19" s="124">
        <f>'Tag 1'!J32</f>
        <v>0</v>
      </c>
      <c r="I19" s="124">
        <f>'Tag 1'!K32</f>
        <v>0</v>
      </c>
      <c r="J19" s="7" t="str">
        <f>'Tag 2'!B32</f>
        <v/>
      </c>
      <c r="K19" s="7" t="str">
        <f>'Tag 2'!C32</f>
        <v/>
      </c>
      <c r="L19" s="136" t="str">
        <f t="shared" si="1"/>
        <v/>
      </c>
      <c r="M19" s="135">
        <f>'Tag 2'!F32</f>
        <v>0</v>
      </c>
      <c r="N19" s="135">
        <f>'Tag 2'!G32</f>
        <v>0</v>
      </c>
      <c r="O19" s="135">
        <f>'Tag 2'!H32</f>
        <v>0</v>
      </c>
      <c r="P19" s="135">
        <f>'Tag 2'!I32</f>
        <v>0</v>
      </c>
      <c r="Q19" s="135">
        <f>'Tag 2'!J32</f>
        <v>0</v>
      </c>
      <c r="R19" s="135">
        <f>'Tag 2'!K32</f>
        <v>0</v>
      </c>
      <c r="S19" s="7" t="str">
        <f>'Tag 3'!B32</f>
        <v/>
      </c>
      <c r="T19" s="7" t="str">
        <f>'Tag 3'!C32</f>
        <v/>
      </c>
      <c r="U19" s="136" t="str">
        <f t="shared" si="2"/>
        <v/>
      </c>
      <c r="V19" s="135">
        <f>'Tag 3'!F32</f>
        <v>0</v>
      </c>
      <c r="W19" s="135">
        <f>'Tag 3'!G32</f>
        <v>0</v>
      </c>
      <c r="X19" s="135">
        <f>'Tag 3'!H32</f>
        <v>0</v>
      </c>
      <c r="Y19" s="135">
        <f>'Tag 3'!I32</f>
        <v>0</v>
      </c>
      <c r="Z19" s="135">
        <f>'Tag 3'!J32</f>
        <v>0</v>
      </c>
      <c r="AA19" s="135">
        <f>'Tag 3'!K32</f>
        <v>0</v>
      </c>
      <c r="AB19" s="7" t="str">
        <f>'Tag 4'!B32</f>
        <v>Torsello</v>
      </c>
      <c r="AC19" s="7" t="str">
        <f>'Tag 4'!C32</f>
        <v>Marco</v>
      </c>
      <c r="AD19" s="136" t="str">
        <f t="shared" si="3"/>
        <v>TorselloMarco</v>
      </c>
      <c r="AE19" s="135">
        <f>'Tag 4'!F32</f>
        <v>0</v>
      </c>
      <c r="AF19" s="135">
        <f>'Tag 4'!G32</f>
        <v>0</v>
      </c>
      <c r="AG19" s="135">
        <f>'Tag 4'!H32</f>
        <v>0</v>
      </c>
      <c r="AH19" s="135">
        <f>'Tag 4'!I32</f>
        <v>0</v>
      </c>
      <c r="AI19" s="135">
        <f>'Tag 4'!J32</f>
        <v>0</v>
      </c>
      <c r="AJ19" s="135">
        <f>'Tag 4'!K32</f>
        <v>0</v>
      </c>
      <c r="AK19" s="7" t="str">
        <f>'Tag 5'!B32</f>
        <v/>
      </c>
      <c r="AL19" s="7" t="str">
        <f>'Tag 5'!C32</f>
        <v/>
      </c>
      <c r="AM19" s="136" t="str">
        <f t="shared" si="4"/>
        <v/>
      </c>
      <c r="AN19" s="135">
        <f>'Tag 5'!F32</f>
        <v>0</v>
      </c>
      <c r="AO19" s="135">
        <f>'Tag 5'!G32</f>
        <v>0</v>
      </c>
      <c r="AP19" s="135">
        <f>'Tag 5'!H32</f>
        <v>0</v>
      </c>
      <c r="AQ19" s="135">
        <f>'Tag 5'!I32</f>
        <v>0</v>
      </c>
      <c r="AR19" s="135">
        <f>'Tag 5'!J32</f>
        <v>0</v>
      </c>
      <c r="AS19" s="135">
        <f>'Tag 5'!K32</f>
        <v>0</v>
      </c>
      <c r="AT19" s="7" t="str">
        <f>'Tag 6'!B32</f>
        <v>Torsello</v>
      </c>
      <c r="AU19" s="7" t="str">
        <f>'Tag 6'!C32</f>
        <v>Marco</v>
      </c>
      <c r="AV19" s="136" t="str">
        <f t="shared" si="5"/>
        <v>TorselloMarco</v>
      </c>
      <c r="AW19" s="135">
        <f>'Tag 6'!F32</f>
        <v>0</v>
      </c>
      <c r="AX19" s="135">
        <f>'Tag 6'!G32</f>
        <v>0</v>
      </c>
      <c r="AY19" s="135">
        <f>'Tag 6'!H32</f>
        <v>0</v>
      </c>
      <c r="AZ19" s="135">
        <f>'Tag 6'!I32</f>
        <v>0</v>
      </c>
      <c r="BA19" s="135">
        <f>'Tag 6'!J32</f>
        <v>0</v>
      </c>
      <c r="BB19" s="135">
        <f>'Tag 6'!K32</f>
        <v>0</v>
      </c>
      <c r="BC19" s="7" t="str">
        <f>'Tag 7'!B32</f>
        <v/>
      </c>
      <c r="BD19" s="7" t="str">
        <f>'Tag 7'!C32</f>
        <v/>
      </c>
      <c r="BE19" s="136" t="str">
        <f t="shared" si="6"/>
        <v/>
      </c>
      <c r="BF19" s="135">
        <f>'Tag 7'!F32</f>
        <v>0</v>
      </c>
      <c r="BG19" s="135">
        <f>'Tag 7'!G32</f>
        <v>0</v>
      </c>
      <c r="BH19" s="135">
        <f>'Tag 7'!H32</f>
        <v>0</v>
      </c>
      <c r="BI19" s="135">
        <f>'Tag 7'!I32</f>
        <v>0</v>
      </c>
      <c r="BJ19" s="135">
        <f>'Tag 7'!J32</f>
        <v>0</v>
      </c>
      <c r="BK19" s="135">
        <f>'Tag 7'!K32</f>
        <v>0</v>
      </c>
      <c r="BL19" s="7" t="str">
        <f>'Tag 8'!B32</f>
        <v/>
      </c>
      <c r="BM19" s="7" t="str">
        <f>'Tag 8'!C32</f>
        <v/>
      </c>
      <c r="BN19" s="136" t="str">
        <f t="shared" si="7"/>
        <v/>
      </c>
      <c r="BO19" s="135">
        <f>'Tag 8'!F32</f>
        <v>0</v>
      </c>
      <c r="BP19" s="135">
        <f>'Tag 8'!G32</f>
        <v>0</v>
      </c>
      <c r="BQ19" s="135">
        <f>'Tag 8'!H32</f>
        <v>0</v>
      </c>
      <c r="BR19" s="135">
        <f>'Tag 8'!I32</f>
        <v>0</v>
      </c>
      <c r="BS19" s="135">
        <f>'Tag 8'!J32</f>
        <v>0</v>
      </c>
      <c r="BT19" s="135">
        <f>'Tag 8'!K32</f>
        <v>0</v>
      </c>
      <c r="BU19" s="7" t="str">
        <f>'Tag 9'!B32</f>
        <v>Torsello</v>
      </c>
      <c r="BV19" s="7" t="str">
        <f>'Tag 9'!C32</f>
        <v>Marco</v>
      </c>
      <c r="BW19" s="136" t="str">
        <f t="shared" si="8"/>
        <v>TorselloMarco</v>
      </c>
      <c r="BX19" s="135">
        <f>'Tag 9'!F32</f>
        <v>0</v>
      </c>
      <c r="BY19" s="135">
        <f>'Tag 9'!G32</f>
        <v>0</v>
      </c>
      <c r="BZ19" s="135">
        <f>'Tag 9'!H32</f>
        <v>0</v>
      </c>
      <c r="CA19" s="135">
        <f>'Tag 9'!I32</f>
        <v>0</v>
      </c>
      <c r="CB19" s="135">
        <f>'Tag 9'!J32</f>
        <v>0</v>
      </c>
      <c r="CC19" s="135">
        <f>'Tag 9'!K32</f>
        <v>0</v>
      </c>
      <c r="CD19" s="7" t="str">
        <f>'Tag 10'!B32</f>
        <v/>
      </c>
      <c r="CE19" s="7" t="str">
        <f>'Tag 10'!C32</f>
        <v/>
      </c>
      <c r="CF19" s="136" t="str">
        <f t="shared" si="9"/>
        <v/>
      </c>
      <c r="CG19" s="135">
        <f>'Tag 10'!F32</f>
        <v>0</v>
      </c>
      <c r="CH19" s="135">
        <f>'Tag 10'!G32</f>
        <v>0</v>
      </c>
      <c r="CI19" s="135">
        <f>'Tag 10'!H32</f>
        <v>0</v>
      </c>
      <c r="CJ19" s="135">
        <f>'Tag 10'!I32</f>
        <v>0</v>
      </c>
      <c r="CK19" s="135">
        <f>'Tag 10'!J32</f>
        <v>0</v>
      </c>
      <c r="CL19" s="135">
        <f>'Tag 10'!K32</f>
        <v>0</v>
      </c>
      <c r="CM19" s="7" t="str">
        <f>'Tag 11'!B32</f>
        <v/>
      </c>
      <c r="CN19" s="7" t="str">
        <f>'Tag 11'!C32</f>
        <v/>
      </c>
      <c r="CO19" s="136" t="str">
        <f t="shared" si="10"/>
        <v/>
      </c>
      <c r="CP19" s="135">
        <f>'Tag 11'!F32</f>
        <v>0</v>
      </c>
      <c r="CQ19" s="135">
        <f>'Tag 11'!G32</f>
        <v>0</v>
      </c>
      <c r="CR19" s="135">
        <f>'Tag 11'!H32</f>
        <v>0</v>
      </c>
      <c r="CS19" s="135">
        <f>'Tag 11'!I32</f>
        <v>0</v>
      </c>
      <c r="CT19" s="135">
        <f>'Tag 11'!J32</f>
        <v>0</v>
      </c>
      <c r="CU19" s="135">
        <f>'Tag 11'!K32</f>
        <v>0</v>
      </c>
      <c r="CV19" s="7" t="str">
        <f>'Tag 12'!B32</f>
        <v/>
      </c>
      <c r="CW19" s="7" t="str">
        <f>'Tag 12'!C32</f>
        <v/>
      </c>
      <c r="CX19" s="136" t="str">
        <f t="shared" si="11"/>
        <v/>
      </c>
      <c r="CY19" s="135">
        <f>'Tag 12'!F32</f>
        <v>0</v>
      </c>
      <c r="CZ19" s="135">
        <f>'Tag 12'!G32</f>
        <v>0</v>
      </c>
      <c r="DA19" s="135">
        <f>'Tag 12'!H32</f>
        <v>0</v>
      </c>
      <c r="DB19" s="135">
        <f>'Tag 12'!I32</f>
        <v>0</v>
      </c>
      <c r="DC19" s="135">
        <f>'Tag 12'!J32</f>
        <v>0</v>
      </c>
      <c r="DD19" s="135">
        <f>'Tag 12'!K32</f>
        <v>0</v>
      </c>
      <c r="DE19" s="7" t="str">
        <f>'Tag 13'!B32</f>
        <v/>
      </c>
      <c r="DF19" s="7" t="str">
        <f>'Tag 13'!C32</f>
        <v/>
      </c>
      <c r="DG19" s="136" t="str">
        <f t="shared" si="12"/>
        <v/>
      </c>
      <c r="DH19" s="135">
        <f>'Tag 13'!F32</f>
        <v>0</v>
      </c>
      <c r="DI19" s="135">
        <f>'Tag 13'!G32</f>
        <v>0</v>
      </c>
      <c r="DJ19" s="135">
        <f>'Tag 13'!H32</f>
        <v>0</v>
      </c>
      <c r="DK19" s="135">
        <f>'Tag 13'!I32</f>
        <v>0</v>
      </c>
      <c r="DL19" s="135">
        <f>'Tag 13'!J32</f>
        <v>0</v>
      </c>
      <c r="DM19" s="135">
        <f>'Tag 13'!K32</f>
        <v>0</v>
      </c>
      <c r="DN19" s="7" t="str">
        <f>'Tag 14'!B32</f>
        <v/>
      </c>
      <c r="DO19" s="7" t="str">
        <f>'Tag 14'!C32</f>
        <v/>
      </c>
      <c r="DP19" s="136" t="str">
        <f t="shared" si="13"/>
        <v/>
      </c>
      <c r="DQ19" s="135">
        <f>'Tag 14'!F32</f>
        <v>0</v>
      </c>
      <c r="DR19" s="135">
        <f>'Tag 14'!G32</f>
        <v>0</v>
      </c>
      <c r="DS19" s="135">
        <f>'Tag 14'!H32</f>
        <v>0</v>
      </c>
      <c r="DT19" s="135">
        <f>'Tag 14'!I32</f>
        <v>0</v>
      </c>
      <c r="DU19" s="135">
        <f>'Tag 14'!J32</f>
        <v>0</v>
      </c>
      <c r="DV19" s="135">
        <f>'Tag 14'!K32</f>
        <v>0</v>
      </c>
    </row>
    <row r="20" spans="1:126" x14ac:dyDescent="0.25">
      <c r="A20" s="7" t="str">
        <f>'Tag 1'!B38</f>
        <v>Schönenberger</v>
      </c>
      <c r="B20" s="7" t="str">
        <f>'Tag 1'!C38</f>
        <v>Myrta</v>
      </c>
      <c r="C20" s="136" t="str">
        <f t="shared" si="0"/>
        <v>SchönenbergerMyrta</v>
      </c>
      <c r="D20" s="124">
        <f>'Tag 1'!F38</f>
        <v>143</v>
      </c>
      <c r="E20" s="124">
        <f>'Tag 1'!G38</f>
        <v>158</v>
      </c>
      <c r="F20" s="124">
        <f>'Tag 1'!H38</f>
        <v>138</v>
      </c>
      <c r="G20" s="124">
        <f>'Tag 1'!I38</f>
        <v>159</v>
      </c>
      <c r="H20" s="124">
        <f>'Tag 1'!J38</f>
        <v>128</v>
      </c>
      <c r="I20" s="124">
        <f>'Tag 1'!K38</f>
        <v>188</v>
      </c>
      <c r="J20" s="7" t="str">
        <f>'Tag 2'!B38</f>
        <v>Sieber</v>
      </c>
      <c r="K20" s="7" t="str">
        <f>'Tag 2'!C38</f>
        <v>Heini</v>
      </c>
      <c r="L20" s="136" t="str">
        <f t="shared" si="1"/>
        <v>SieberHeini</v>
      </c>
      <c r="M20" s="135">
        <f>'Tag 2'!F38</f>
        <v>181</v>
      </c>
      <c r="N20" s="135">
        <f>'Tag 2'!G38</f>
        <v>155</v>
      </c>
      <c r="O20" s="135">
        <f>'Tag 2'!H38</f>
        <v>0</v>
      </c>
      <c r="P20" s="135">
        <f>'Tag 2'!I38</f>
        <v>170</v>
      </c>
      <c r="Q20" s="135">
        <f>'Tag 2'!J38</f>
        <v>164</v>
      </c>
      <c r="R20" s="135">
        <f>'Tag 2'!K38</f>
        <v>0</v>
      </c>
      <c r="S20" s="7" t="str">
        <f>'Tag 3'!B38</f>
        <v>Tellenbach</v>
      </c>
      <c r="T20" s="7" t="str">
        <f>'Tag 3'!C38</f>
        <v>Hansruedi</v>
      </c>
      <c r="U20" s="136" t="str">
        <f t="shared" si="2"/>
        <v>TellenbachHansruedi</v>
      </c>
      <c r="V20" s="135">
        <f>'Tag 3'!F38</f>
        <v>167</v>
      </c>
      <c r="W20" s="135">
        <f>'Tag 3'!G38</f>
        <v>171</v>
      </c>
      <c r="X20" s="135">
        <f>'Tag 3'!H38</f>
        <v>172</v>
      </c>
      <c r="Y20" s="135">
        <f>'Tag 3'!I38</f>
        <v>186</v>
      </c>
      <c r="Z20" s="135">
        <f>'Tag 3'!J38</f>
        <v>137</v>
      </c>
      <c r="AA20" s="135">
        <f>'Tag 3'!K38</f>
        <v>151</v>
      </c>
      <c r="AB20" s="7" t="str">
        <f>'Tag 4'!B38</f>
        <v>Fehr</v>
      </c>
      <c r="AC20" s="7" t="str">
        <f>'Tag 4'!C38</f>
        <v>Patrick</v>
      </c>
      <c r="AD20" s="136" t="str">
        <f t="shared" si="3"/>
        <v>FehrPatrick</v>
      </c>
      <c r="AE20" s="135">
        <f>'Tag 4'!F38</f>
        <v>0</v>
      </c>
      <c r="AF20" s="135">
        <f>'Tag 4'!G38</f>
        <v>0</v>
      </c>
      <c r="AG20" s="135">
        <f>'Tag 4'!H38</f>
        <v>0</v>
      </c>
      <c r="AH20" s="135">
        <f>'Tag 4'!I38</f>
        <v>0</v>
      </c>
      <c r="AI20" s="135">
        <f>'Tag 4'!J38</f>
        <v>0</v>
      </c>
      <c r="AJ20" s="135">
        <f>'Tag 4'!K38</f>
        <v>0</v>
      </c>
      <c r="AK20" s="7" t="str">
        <f>'Tag 5'!B38</f>
        <v>Tellenbach</v>
      </c>
      <c r="AL20" s="7" t="str">
        <f>'Tag 5'!C38</f>
        <v>Hansruedi</v>
      </c>
      <c r="AM20" s="136" t="str">
        <f t="shared" si="4"/>
        <v>TellenbachHansruedi</v>
      </c>
      <c r="AN20" s="135">
        <f>'Tag 5'!F38</f>
        <v>0</v>
      </c>
      <c r="AO20" s="135">
        <f>'Tag 5'!G38</f>
        <v>0</v>
      </c>
      <c r="AP20" s="135">
        <f>'Tag 5'!H38</f>
        <v>0</v>
      </c>
      <c r="AQ20" s="135">
        <f>'Tag 5'!I38</f>
        <v>0</v>
      </c>
      <c r="AR20" s="135">
        <f>'Tag 5'!J38</f>
        <v>0</v>
      </c>
      <c r="AS20" s="135">
        <f>'Tag 5'!K38</f>
        <v>0</v>
      </c>
      <c r="AT20" s="7" t="str">
        <f>'Tag 6'!B38</f>
        <v>Schönenberger</v>
      </c>
      <c r="AU20" s="7" t="str">
        <f>'Tag 6'!C38</f>
        <v>Myrta</v>
      </c>
      <c r="AV20" s="136" t="str">
        <f t="shared" si="5"/>
        <v>SchönenbergerMyrta</v>
      </c>
      <c r="AW20" s="135">
        <f>'Tag 6'!F38</f>
        <v>0</v>
      </c>
      <c r="AX20" s="135">
        <f>'Tag 6'!G38</f>
        <v>0</v>
      </c>
      <c r="AY20" s="135">
        <f>'Tag 6'!H38</f>
        <v>0</v>
      </c>
      <c r="AZ20" s="135">
        <f>'Tag 6'!I38</f>
        <v>0</v>
      </c>
      <c r="BA20" s="135">
        <f>'Tag 6'!J38</f>
        <v>0</v>
      </c>
      <c r="BB20" s="135">
        <f>'Tag 6'!K38</f>
        <v>0</v>
      </c>
      <c r="BC20" s="7" t="str">
        <f>'Tag 7'!B38</f>
        <v>Sieber</v>
      </c>
      <c r="BD20" s="7" t="str">
        <f>'Tag 7'!C38</f>
        <v>Heini</v>
      </c>
      <c r="BE20" s="136" t="str">
        <f t="shared" si="6"/>
        <v>SieberHeini</v>
      </c>
      <c r="BF20" s="135">
        <f>'Tag 7'!F38</f>
        <v>0</v>
      </c>
      <c r="BG20" s="135">
        <f>'Tag 7'!G38</f>
        <v>0</v>
      </c>
      <c r="BH20" s="135">
        <f>'Tag 7'!H38</f>
        <v>0</v>
      </c>
      <c r="BI20" s="135">
        <f>'Tag 7'!I38</f>
        <v>0</v>
      </c>
      <c r="BJ20" s="135">
        <f>'Tag 7'!J38</f>
        <v>0</v>
      </c>
      <c r="BK20" s="135">
        <f>'Tag 7'!K38</f>
        <v>0</v>
      </c>
      <c r="BL20" s="7" t="str">
        <f>'Tag 8'!B38</f>
        <v>Tellenbach</v>
      </c>
      <c r="BM20" s="7" t="str">
        <f>'Tag 8'!C38</f>
        <v>Hansruedi</v>
      </c>
      <c r="BN20" s="136" t="str">
        <f t="shared" si="7"/>
        <v>TellenbachHansruedi</v>
      </c>
      <c r="BO20" s="135">
        <f>'Tag 8'!F38</f>
        <v>0</v>
      </c>
      <c r="BP20" s="135">
        <f>'Tag 8'!G38</f>
        <v>0</v>
      </c>
      <c r="BQ20" s="135">
        <f>'Tag 8'!H38</f>
        <v>0</v>
      </c>
      <c r="BR20" s="135">
        <f>'Tag 8'!I38</f>
        <v>0</v>
      </c>
      <c r="BS20" s="135">
        <f>'Tag 8'!J38</f>
        <v>0</v>
      </c>
      <c r="BT20" s="135">
        <f>'Tag 8'!K38</f>
        <v>0</v>
      </c>
      <c r="BU20" s="7" t="str">
        <f>'Tag 9'!B38</f>
        <v>Fehr</v>
      </c>
      <c r="BV20" s="7" t="str">
        <f>'Tag 9'!C38</f>
        <v>Patrick</v>
      </c>
      <c r="BW20" s="136" t="str">
        <f t="shared" si="8"/>
        <v>FehrPatrick</v>
      </c>
      <c r="BX20" s="135">
        <f>'Tag 9'!F38</f>
        <v>0</v>
      </c>
      <c r="BY20" s="135">
        <f>'Tag 9'!G38</f>
        <v>0</v>
      </c>
      <c r="BZ20" s="135">
        <f>'Tag 9'!H38</f>
        <v>0</v>
      </c>
      <c r="CA20" s="135">
        <f>'Tag 9'!I38</f>
        <v>0</v>
      </c>
      <c r="CB20" s="135">
        <f>'Tag 9'!J38</f>
        <v>0</v>
      </c>
      <c r="CC20" s="135">
        <f>'Tag 9'!K38</f>
        <v>0</v>
      </c>
      <c r="CD20" s="7" t="str">
        <f>'Tag 10'!B38</f>
        <v>Tellenbach</v>
      </c>
      <c r="CE20" s="7" t="str">
        <f>'Tag 10'!C38</f>
        <v>Hansruedi</v>
      </c>
      <c r="CF20" s="136" t="str">
        <f t="shared" si="9"/>
        <v>TellenbachHansruedi</v>
      </c>
      <c r="CG20" s="135">
        <f>'Tag 10'!F38</f>
        <v>0</v>
      </c>
      <c r="CH20" s="135">
        <f>'Tag 10'!G38</f>
        <v>0</v>
      </c>
      <c r="CI20" s="135">
        <f>'Tag 10'!H38</f>
        <v>0</v>
      </c>
      <c r="CJ20" s="135">
        <f>'Tag 10'!I38</f>
        <v>0</v>
      </c>
      <c r="CK20" s="135">
        <f>'Tag 10'!J38</f>
        <v>0</v>
      </c>
      <c r="CL20" s="135">
        <f>'Tag 10'!K38</f>
        <v>0</v>
      </c>
      <c r="CM20" s="7" t="str">
        <f>'Tag 11'!B38</f>
        <v/>
      </c>
      <c r="CN20" s="7" t="str">
        <f>'Tag 11'!C38</f>
        <v/>
      </c>
      <c r="CO20" s="136" t="str">
        <f t="shared" si="10"/>
        <v/>
      </c>
      <c r="CP20" s="135">
        <f>'Tag 11'!F38</f>
        <v>0</v>
      </c>
      <c r="CQ20" s="135">
        <f>'Tag 11'!G38</f>
        <v>0</v>
      </c>
      <c r="CR20" s="135">
        <f>'Tag 11'!H38</f>
        <v>0</v>
      </c>
      <c r="CS20" s="135">
        <f>'Tag 11'!I38</f>
        <v>0</v>
      </c>
      <c r="CT20" s="135">
        <f>'Tag 11'!J38</f>
        <v>0</v>
      </c>
      <c r="CU20" s="135">
        <f>'Tag 11'!K38</f>
        <v>0</v>
      </c>
      <c r="CV20" s="7" t="str">
        <f>'Tag 12'!B38</f>
        <v/>
      </c>
      <c r="CW20" s="7" t="str">
        <f>'Tag 12'!C38</f>
        <v/>
      </c>
      <c r="CX20" s="136" t="str">
        <f t="shared" si="11"/>
        <v/>
      </c>
      <c r="CY20" s="135">
        <f>'Tag 12'!F38</f>
        <v>0</v>
      </c>
      <c r="CZ20" s="135">
        <f>'Tag 12'!G38</f>
        <v>0</v>
      </c>
      <c r="DA20" s="135">
        <f>'Tag 12'!H38</f>
        <v>0</v>
      </c>
      <c r="DB20" s="135">
        <f>'Tag 12'!I38</f>
        <v>0</v>
      </c>
      <c r="DC20" s="135">
        <f>'Tag 12'!J38</f>
        <v>0</v>
      </c>
      <c r="DD20" s="135">
        <f>'Tag 12'!K38</f>
        <v>0</v>
      </c>
      <c r="DE20" s="7" t="str">
        <f>'Tag 13'!B38</f>
        <v/>
      </c>
      <c r="DF20" s="7" t="str">
        <f>'Tag 13'!C38</f>
        <v/>
      </c>
      <c r="DG20" s="136" t="str">
        <f t="shared" si="12"/>
        <v/>
      </c>
      <c r="DH20" s="135">
        <f>'Tag 13'!F38</f>
        <v>0</v>
      </c>
      <c r="DI20" s="135">
        <f>'Tag 13'!G38</f>
        <v>0</v>
      </c>
      <c r="DJ20" s="135">
        <f>'Tag 13'!H38</f>
        <v>0</v>
      </c>
      <c r="DK20" s="135">
        <f>'Tag 13'!I38</f>
        <v>0</v>
      </c>
      <c r="DL20" s="135">
        <f>'Tag 13'!J38</f>
        <v>0</v>
      </c>
      <c r="DM20" s="135">
        <f>'Tag 13'!K38</f>
        <v>0</v>
      </c>
      <c r="DN20" s="7" t="str">
        <f>'Tag 14'!B38</f>
        <v/>
      </c>
      <c r="DO20" s="7" t="str">
        <f>'Tag 14'!C38</f>
        <v/>
      </c>
      <c r="DP20" s="136" t="str">
        <f t="shared" si="13"/>
        <v/>
      </c>
      <c r="DQ20" s="135">
        <f>'Tag 14'!F38</f>
        <v>0</v>
      </c>
      <c r="DR20" s="135">
        <f>'Tag 14'!G38</f>
        <v>0</v>
      </c>
      <c r="DS20" s="135">
        <f>'Tag 14'!H38</f>
        <v>0</v>
      </c>
      <c r="DT20" s="135">
        <f>'Tag 14'!I38</f>
        <v>0</v>
      </c>
      <c r="DU20" s="135">
        <f>'Tag 14'!J38</f>
        <v>0</v>
      </c>
      <c r="DV20" s="135">
        <f>'Tag 14'!K38</f>
        <v>0</v>
      </c>
    </row>
    <row r="21" spans="1:126" x14ac:dyDescent="0.25">
      <c r="A21" s="7" t="str">
        <f>'Tag 1'!B39</f>
        <v>Zeberli</v>
      </c>
      <c r="B21" s="7" t="str">
        <f>'Tag 1'!C39</f>
        <v>Jacqueline</v>
      </c>
      <c r="C21" s="136" t="str">
        <f t="shared" si="0"/>
        <v>ZeberliJacqueline</v>
      </c>
      <c r="D21" s="124">
        <f>'Tag 1'!F39</f>
        <v>0</v>
      </c>
      <c r="E21" s="124">
        <f>'Tag 1'!G39</f>
        <v>0</v>
      </c>
      <c r="F21" s="124">
        <f>'Tag 1'!H39</f>
        <v>0</v>
      </c>
      <c r="G21" s="124">
        <f>'Tag 1'!I39</f>
        <v>0</v>
      </c>
      <c r="H21" s="124">
        <f>'Tag 1'!J39</f>
        <v>0</v>
      </c>
      <c r="I21" s="124">
        <f>'Tag 1'!K39</f>
        <v>0</v>
      </c>
      <c r="J21" s="7" t="str">
        <f>'Tag 2'!B39</f>
        <v>Kalkman</v>
      </c>
      <c r="K21" s="7" t="str">
        <f>'Tag 2'!C39</f>
        <v>Iris</v>
      </c>
      <c r="L21" s="136" t="str">
        <f t="shared" si="1"/>
        <v>KalkmanIris</v>
      </c>
      <c r="M21" s="135">
        <f>'Tag 2'!F39</f>
        <v>0</v>
      </c>
      <c r="N21" s="135">
        <f>'Tag 2'!G39</f>
        <v>191</v>
      </c>
      <c r="O21" s="135">
        <f>'Tag 2'!H39</f>
        <v>169</v>
      </c>
      <c r="P21" s="135">
        <f>'Tag 2'!I39</f>
        <v>163</v>
      </c>
      <c r="Q21" s="135">
        <f>'Tag 2'!J39</f>
        <v>0</v>
      </c>
      <c r="R21" s="135">
        <f>'Tag 2'!K39</f>
        <v>144</v>
      </c>
      <c r="S21" s="7" t="str">
        <f>'Tag 3'!B39</f>
        <v>Fehr</v>
      </c>
      <c r="T21" s="7" t="str">
        <f>'Tag 3'!C39</f>
        <v>Markus</v>
      </c>
      <c r="U21" s="136" t="str">
        <f t="shared" si="2"/>
        <v>FehrMarkus</v>
      </c>
      <c r="V21" s="135">
        <f>'Tag 3'!F39</f>
        <v>134</v>
      </c>
      <c r="W21" s="135">
        <f>'Tag 3'!G39</f>
        <v>188</v>
      </c>
      <c r="X21" s="135">
        <f>'Tag 3'!H39</f>
        <v>156</v>
      </c>
      <c r="Y21" s="135">
        <f>'Tag 3'!I39</f>
        <v>133</v>
      </c>
      <c r="Z21" s="135">
        <f>'Tag 3'!J39</f>
        <v>123</v>
      </c>
      <c r="AA21" s="135">
        <f>'Tag 3'!K39</f>
        <v>127</v>
      </c>
      <c r="AB21" s="7" t="str">
        <f>'Tag 4'!B39</f>
        <v>Bacchi</v>
      </c>
      <c r="AC21" s="7" t="str">
        <f>'Tag 4'!C39</f>
        <v>Pascal</v>
      </c>
      <c r="AD21" s="136" t="str">
        <f t="shared" si="3"/>
        <v>BacchiPascal</v>
      </c>
      <c r="AE21" s="135">
        <f>'Tag 4'!F39</f>
        <v>0</v>
      </c>
      <c r="AF21" s="135">
        <f>'Tag 4'!G39</f>
        <v>0</v>
      </c>
      <c r="AG21" s="135">
        <f>'Tag 4'!H39</f>
        <v>0</v>
      </c>
      <c r="AH21" s="135">
        <f>'Tag 4'!I39</f>
        <v>0</v>
      </c>
      <c r="AI21" s="135">
        <f>'Tag 4'!J39</f>
        <v>0</v>
      </c>
      <c r="AJ21" s="135">
        <f>'Tag 4'!K39</f>
        <v>0</v>
      </c>
      <c r="AK21" s="7" t="str">
        <f>'Tag 5'!B39</f>
        <v>Fehr</v>
      </c>
      <c r="AL21" s="7" t="str">
        <f>'Tag 5'!C39</f>
        <v>Markus</v>
      </c>
      <c r="AM21" s="136" t="str">
        <f t="shared" si="4"/>
        <v>FehrMarkus</v>
      </c>
      <c r="AN21" s="135">
        <f>'Tag 5'!F39</f>
        <v>0</v>
      </c>
      <c r="AO21" s="135">
        <f>'Tag 5'!G39</f>
        <v>0</v>
      </c>
      <c r="AP21" s="135">
        <f>'Tag 5'!H39</f>
        <v>0</v>
      </c>
      <c r="AQ21" s="135">
        <f>'Tag 5'!I39</f>
        <v>0</v>
      </c>
      <c r="AR21" s="135">
        <f>'Tag 5'!J39</f>
        <v>0</v>
      </c>
      <c r="AS21" s="135">
        <f>'Tag 5'!K39</f>
        <v>0</v>
      </c>
      <c r="AT21" s="7" t="str">
        <f>'Tag 6'!B39</f>
        <v>Zeberli</v>
      </c>
      <c r="AU21" s="7" t="str">
        <f>'Tag 6'!C39</f>
        <v>Jacqueline</v>
      </c>
      <c r="AV21" s="136" t="str">
        <f t="shared" si="5"/>
        <v>ZeberliJacqueline</v>
      </c>
      <c r="AW21" s="135">
        <f>'Tag 6'!F39</f>
        <v>0</v>
      </c>
      <c r="AX21" s="135">
        <f>'Tag 6'!G39</f>
        <v>0</v>
      </c>
      <c r="AY21" s="135">
        <f>'Tag 6'!H39</f>
        <v>0</v>
      </c>
      <c r="AZ21" s="135">
        <f>'Tag 6'!I39</f>
        <v>0</v>
      </c>
      <c r="BA21" s="135">
        <f>'Tag 6'!J39</f>
        <v>0</v>
      </c>
      <c r="BB21" s="135">
        <f>'Tag 6'!K39</f>
        <v>0</v>
      </c>
      <c r="BC21" s="7" t="str">
        <f>'Tag 7'!B39</f>
        <v>Kalkman</v>
      </c>
      <c r="BD21" s="7" t="str">
        <f>'Tag 7'!C39</f>
        <v>Iris</v>
      </c>
      <c r="BE21" s="136" t="str">
        <f t="shared" si="6"/>
        <v>KalkmanIris</v>
      </c>
      <c r="BF21" s="135">
        <f>'Tag 7'!F39</f>
        <v>0</v>
      </c>
      <c r="BG21" s="135">
        <f>'Tag 7'!G39</f>
        <v>0</v>
      </c>
      <c r="BH21" s="135">
        <f>'Tag 7'!H39</f>
        <v>0</v>
      </c>
      <c r="BI21" s="135">
        <f>'Tag 7'!I39</f>
        <v>0</v>
      </c>
      <c r="BJ21" s="135">
        <f>'Tag 7'!J39</f>
        <v>0</v>
      </c>
      <c r="BK21" s="135">
        <f>'Tag 7'!K39</f>
        <v>0</v>
      </c>
      <c r="BL21" s="7" t="str">
        <f>'Tag 8'!B39</f>
        <v>Fehr</v>
      </c>
      <c r="BM21" s="7" t="str">
        <f>'Tag 8'!C39</f>
        <v>Markus</v>
      </c>
      <c r="BN21" s="136" t="str">
        <f t="shared" si="7"/>
        <v>FehrMarkus</v>
      </c>
      <c r="BO21" s="135">
        <f>'Tag 8'!F39</f>
        <v>0</v>
      </c>
      <c r="BP21" s="135">
        <f>'Tag 8'!G39</f>
        <v>0</v>
      </c>
      <c r="BQ21" s="135">
        <f>'Tag 8'!H39</f>
        <v>0</v>
      </c>
      <c r="BR21" s="135">
        <f>'Tag 8'!I39</f>
        <v>0</v>
      </c>
      <c r="BS21" s="135">
        <f>'Tag 8'!J39</f>
        <v>0</v>
      </c>
      <c r="BT21" s="135">
        <f>'Tag 8'!K39</f>
        <v>0</v>
      </c>
      <c r="BU21" s="7" t="str">
        <f>'Tag 9'!B39</f>
        <v>Bacchi</v>
      </c>
      <c r="BV21" s="7" t="str">
        <f>'Tag 9'!C39</f>
        <v>Pascal</v>
      </c>
      <c r="BW21" s="136" t="str">
        <f t="shared" si="8"/>
        <v>BacchiPascal</v>
      </c>
      <c r="BX21" s="135">
        <f>'Tag 9'!F39</f>
        <v>0</v>
      </c>
      <c r="BY21" s="135">
        <f>'Tag 9'!G39</f>
        <v>0</v>
      </c>
      <c r="BZ21" s="135">
        <f>'Tag 9'!H39</f>
        <v>0</v>
      </c>
      <c r="CA21" s="135">
        <f>'Tag 9'!I39</f>
        <v>0</v>
      </c>
      <c r="CB21" s="135">
        <f>'Tag 9'!J39</f>
        <v>0</v>
      </c>
      <c r="CC21" s="135">
        <f>'Tag 9'!K39</f>
        <v>0</v>
      </c>
      <c r="CD21" s="7" t="str">
        <f>'Tag 10'!B39</f>
        <v>Fehr</v>
      </c>
      <c r="CE21" s="7" t="str">
        <f>'Tag 10'!C39</f>
        <v>Markus</v>
      </c>
      <c r="CF21" s="136" t="str">
        <f t="shared" si="9"/>
        <v>FehrMarkus</v>
      </c>
      <c r="CG21" s="135">
        <f>'Tag 10'!F39</f>
        <v>0</v>
      </c>
      <c r="CH21" s="135">
        <f>'Tag 10'!G39</f>
        <v>0</v>
      </c>
      <c r="CI21" s="135">
        <f>'Tag 10'!H39</f>
        <v>0</v>
      </c>
      <c r="CJ21" s="135">
        <f>'Tag 10'!I39</f>
        <v>0</v>
      </c>
      <c r="CK21" s="135">
        <f>'Tag 10'!J39</f>
        <v>0</v>
      </c>
      <c r="CL21" s="135">
        <f>'Tag 10'!K39</f>
        <v>0</v>
      </c>
      <c r="CM21" s="7" t="str">
        <f>'Tag 11'!B39</f>
        <v/>
      </c>
      <c r="CN21" s="7" t="str">
        <f>'Tag 11'!C39</f>
        <v/>
      </c>
      <c r="CO21" s="136" t="str">
        <f t="shared" si="10"/>
        <v/>
      </c>
      <c r="CP21" s="135">
        <f>'Tag 11'!F39</f>
        <v>0</v>
      </c>
      <c r="CQ21" s="135">
        <f>'Tag 11'!G39</f>
        <v>0</v>
      </c>
      <c r="CR21" s="135">
        <f>'Tag 11'!H39</f>
        <v>0</v>
      </c>
      <c r="CS21" s="135">
        <f>'Tag 11'!I39</f>
        <v>0</v>
      </c>
      <c r="CT21" s="135">
        <f>'Tag 11'!J39</f>
        <v>0</v>
      </c>
      <c r="CU21" s="135">
        <f>'Tag 11'!K39</f>
        <v>0</v>
      </c>
      <c r="CV21" s="7" t="str">
        <f>'Tag 12'!B39</f>
        <v/>
      </c>
      <c r="CW21" s="7" t="str">
        <f>'Tag 12'!C39</f>
        <v/>
      </c>
      <c r="CX21" s="136" t="str">
        <f t="shared" si="11"/>
        <v/>
      </c>
      <c r="CY21" s="135">
        <f>'Tag 12'!F39</f>
        <v>0</v>
      </c>
      <c r="CZ21" s="135">
        <f>'Tag 12'!G39</f>
        <v>0</v>
      </c>
      <c r="DA21" s="135">
        <f>'Tag 12'!H39</f>
        <v>0</v>
      </c>
      <c r="DB21" s="135">
        <f>'Tag 12'!I39</f>
        <v>0</v>
      </c>
      <c r="DC21" s="135">
        <f>'Tag 12'!J39</f>
        <v>0</v>
      </c>
      <c r="DD21" s="135">
        <f>'Tag 12'!K39</f>
        <v>0</v>
      </c>
      <c r="DE21" s="7" t="str">
        <f>'Tag 13'!B39</f>
        <v/>
      </c>
      <c r="DF21" s="7" t="str">
        <f>'Tag 13'!C39</f>
        <v/>
      </c>
      <c r="DG21" s="136" t="str">
        <f t="shared" si="12"/>
        <v/>
      </c>
      <c r="DH21" s="135">
        <f>'Tag 13'!F39</f>
        <v>0</v>
      </c>
      <c r="DI21" s="135">
        <f>'Tag 13'!G39</f>
        <v>0</v>
      </c>
      <c r="DJ21" s="135">
        <f>'Tag 13'!H39</f>
        <v>0</v>
      </c>
      <c r="DK21" s="135">
        <f>'Tag 13'!I39</f>
        <v>0</v>
      </c>
      <c r="DL21" s="135">
        <f>'Tag 13'!J39</f>
        <v>0</v>
      </c>
      <c r="DM21" s="135">
        <f>'Tag 13'!K39</f>
        <v>0</v>
      </c>
      <c r="DN21" s="7" t="str">
        <f>'Tag 14'!B39</f>
        <v/>
      </c>
      <c r="DO21" s="7" t="str">
        <f>'Tag 14'!C39</f>
        <v/>
      </c>
      <c r="DP21" s="136" t="str">
        <f t="shared" si="13"/>
        <v/>
      </c>
      <c r="DQ21" s="135">
        <f>'Tag 14'!F39</f>
        <v>0</v>
      </c>
      <c r="DR21" s="135">
        <f>'Tag 14'!G39</f>
        <v>0</v>
      </c>
      <c r="DS21" s="135">
        <f>'Tag 14'!H39</f>
        <v>0</v>
      </c>
      <c r="DT21" s="135">
        <f>'Tag 14'!I39</f>
        <v>0</v>
      </c>
      <c r="DU21" s="135">
        <f>'Tag 14'!J39</f>
        <v>0</v>
      </c>
      <c r="DV21" s="135">
        <f>'Tag 14'!K39</f>
        <v>0</v>
      </c>
    </row>
    <row r="22" spans="1:126" x14ac:dyDescent="0.25">
      <c r="A22" s="7" t="str">
        <f>'Tag 1'!B40</f>
        <v>Kalt</v>
      </c>
      <c r="B22" s="7" t="str">
        <f>'Tag 1'!C40</f>
        <v>Angela</v>
      </c>
      <c r="C22" s="136" t="str">
        <f t="shared" si="0"/>
        <v>KaltAngela</v>
      </c>
      <c r="D22" s="124">
        <f>'Tag 1'!F40</f>
        <v>188</v>
      </c>
      <c r="E22" s="124">
        <f>'Tag 1'!G40</f>
        <v>127</v>
      </c>
      <c r="F22" s="124">
        <f>'Tag 1'!H40</f>
        <v>164</v>
      </c>
      <c r="G22" s="124">
        <f>'Tag 1'!I40</f>
        <v>172</v>
      </c>
      <c r="H22" s="124">
        <f>'Tag 1'!J40</f>
        <v>147</v>
      </c>
      <c r="I22" s="124">
        <f>'Tag 1'!K40</f>
        <v>172</v>
      </c>
      <c r="J22" s="7" t="str">
        <f>'Tag 2'!B40</f>
        <v>Kalkman</v>
      </c>
      <c r="K22" s="7" t="str">
        <f>'Tag 2'!C40</f>
        <v>Jarden</v>
      </c>
      <c r="L22" s="136" t="str">
        <f t="shared" si="1"/>
        <v>KalkmanJarden</v>
      </c>
      <c r="M22" s="135">
        <f>'Tag 2'!F40</f>
        <v>148</v>
      </c>
      <c r="N22" s="135">
        <f>'Tag 2'!G40</f>
        <v>0</v>
      </c>
      <c r="O22" s="135">
        <f>'Tag 2'!H40</f>
        <v>160</v>
      </c>
      <c r="P22" s="135">
        <f>'Tag 2'!I40</f>
        <v>0</v>
      </c>
      <c r="Q22" s="135">
        <f>'Tag 2'!J40</f>
        <v>156</v>
      </c>
      <c r="R22" s="135">
        <f>'Tag 2'!K40</f>
        <v>170</v>
      </c>
      <c r="S22" s="7" t="str">
        <f>'Tag 3'!B40</f>
        <v>Schäpper</v>
      </c>
      <c r="T22" s="7" t="str">
        <f>'Tag 3'!C40</f>
        <v>Benjamin</v>
      </c>
      <c r="U22" s="136" t="str">
        <f t="shared" si="2"/>
        <v>SchäpperBenjamin</v>
      </c>
      <c r="V22" s="135">
        <f>'Tag 3'!F40</f>
        <v>0</v>
      </c>
      <c r="W22" s="135">
        <f>'Tag 3'!G40</f>
        <v>0</v>
      </c>
      <c r="X22" s="135">
        <f>'Tag 3'!H40</f>
        <v>0</v>
      </c>
      <c r="Y22" s="135">
        <f>'Tag 3'!I40</f>
        <v>0</v>
      </c>
      <c r="Z22" s="135">
        <f>'Tag 3'!J40</f>
        <v>0</v>
      </c>
      <c r="AA22" s="135">
        <f>'Tag 3'!K40</f>
        <v>0</v>
      </c>
      <c r="AB22" s="7" t="str">
        <f>'Tag 4'!B40</f>
        <v>Simeaner</v>
      </c>
      <c r="AC22" s="7" t="str">
        <f>'Tag 4'!C40</f>
        <v>Andreas</v>
      </c>
      <c r="AD22" s="136" t="str">
        <f t="shared" si="3"/>
        <v>SimeanerAndreas</v>
      </c>
      <c r="AE22" s="135">
        <f>'Tag 4'!F40</f>
        <v>0</v>
      </c>
      <c r="AF22" s="135">
        <f>'Tag 4'!G40</f>
        <v>0</v>
      </c>
      <c r="AG22" s="135">
        <f>'Tag 4'!H40</f>
        <v>0</v>
      </c>
      <c r="AH22" s="135">
        <f>'Tag 4'!I40</f>
        <v>0</v>
      </c>
      <c r="AI22" s="135">
        <f>'Tag 4'!J40</f>
        <v>0</v>
      </c>
      <c r="AJ22" s="135">
        <f>'Tag 4'!K40</f>
        <v>0</v>
      </c>
      <c r="AK22" s="7" t="str">
        <f>'Tag 5'!B40</f>
        <v>Schäpper</v>
      </c>
      <c r="AL22" s="7" t="str">
        <f>'Tag 5'!C40</f>
        <v>Benjamin</v>
      </c>
      <c r="AM22" s="136" t="str">
        <f t="shared" si="4"/>
        <v>SchäpperBenjamin</v>
      </c>
      <c r="AN22" s="135">
        <f>'Tag 5'!F40</f>
        <v>0</v>
      </c>
      <c r="AO22" s="135">
        <f>'Tag 5'!G40</f>
        <v>0</v>
      </c>
      <c r="AP22" s="135">
        <f>'Tag 5'!H40</f>
        <v>0</v>
      </c>
      <c r="AQ22" s="135">
        <f>'Tag 5'!I40</f>
        <v>0</v>
      </c>
      <c r="AR22" s="135">
        <f>'Tag 5'!J40</f>
        <v>0</v>
      </c>
      <c r="AS22" s="135">
        <f>'Tag 5'!K40</f>
        <v>0</v>
      </c>
      <c r="AT22" s="7" t="str">
        <f>'Tag 6'!B40</f>
        <v>Kalt</v>
      </c>
      <c r="AU22" s="7" t="str">
        <f>'Tag 6'!C40</f>
        <v>Angela</v>
      </c>
      <c r="AV22" s="136" t="str">
        <f t="shared" si="5"/>
        <v>KaltAngela</v>
      </c>
      <c r="AW22" s="135">
        <f>'Tag 6'!F40</f>
        <v>0</v>
      </c>
      <c r="AX22" s="135">
        <f>'Tag 6'!G40</f>
        <v>0</v>
      </c>
      <c r="AY22" s="135">
        <f>'Tag 6'!H40</f>
        <v>0</v>
      </c>
      <c r="AZ22" s="135">
        <f>'Tag 6'!I40</f>
        <v>0</v>
      </c>
      <c r="BA22" s="135">
        <f>'Tag 6'!J40</f>
        <v>0</v>
      </c>
      <c r="BB22" s="135">
        <f>'Tag 6'!K40</f>
        <v>0</v>
      </c>
      <c r="BC22" s="7" t="str">
        <f>'Tag 7'!B40</f>
        <v>Kalkman</v>
      </c>
      <c r="BD22" s="7" t="str">
        <f>'Tag 7'!C40</f>
        <v>Jarden</v>
      </c>
      <c r="BE22" s="136" t="str">
        <f t="shared" si="6"/>
        <v>KalkmanJarden</v>
      </c>
      <c r="BF22" s="135">
        <f>'Tag 7'!F40</f>
        <v>0</v>
      </c>
      <c r="BG22" s="135">
        <f>'Tag 7'!G40</f>
        <v>0</v>
      </c>
      <c r="BH22" s="135">
        <f>'Tag 7'!H40</f>
        <v>0</v>
      </c>
      <c r="BI22" s="135">
        <f>'Tag 7'!I40</f>
        <v>0</v>
      </c>
      <c r="BJ22" s="135">
        <f>'Tag 7'!J40</f>
        <v>0</v>
      </c>
      <c r="BK22" s="135">
        <f>'Tag 7'!K40</f>
        <v>0</v>
      </c>
      <c r="BL22" s="7" t="str">
        <f>'Tag 8'!B40</f>
        <v>Schäpper</v>
      </c>
      <c r="BM22" s="7" t="str">
        <f>'Tag 8'!C40</f>
        <v>Benjamin</v>
      </c>
      <c r="BN22" s="136" t="str">
        <f t="shared" si="7"/>
        <v>SchäpperBenjamin</v>
      </c>
      <c r="BO22" s="135">
        <f>'Tag 8'!F40</f>
        <v>0</v>
      </c>
      <c r="BP22" s="135">
        <f>'Tag 8'!G40</f>
        <v>0</v>
      </c>
      <c r="BQ22" s="135">
        <f>'Tag 8'!H40</f>
        <v>0</v>
      </c>
      <c r="BR22" s="135">
        <f>'Tag 8'!I40</f>
        <v>0</v>
      </c>
      <c r="BS22" s="135">
        <f>'Tag 8'!J40</f>
        <v>0</v>
      </c>
      <c r="BT22" s="135">
        <f>'Tag 8'!K40</f>
        <v>0</v>
      </c>
      <c r="BU22" s="7" t="str">
        <f>'Tag 9'!B40</f>
        <v>Simeaner</v>
      </c>
      <c r="BV22" s="7" t="str">
        <f>'Tag 9'!C40</f>
        <v>Andreas</v>
      </c>
      <c r="BW22" s="136" t="str">
        <f t="shared" si="8"/>
        <v>SimeanerAndreas</v>
      </c>
      <c r="BX22" s="135">
        <f>'Tag 9'!F40</f>
        <v>0</v>
      </c>
      <c r="BY22" s="135">
        <f>'Tag 9'!G40</f>
        <v>0</v>
      </c>
      <c r="BZ22" s="135">
        <f>'Tag 9'!H40</f>
        <v>0</v>
      </c>
      <c r="CA22" s="135">
        <f>'Tag 9'!I40</f>
        <v>0</v>
      </c>
      <c r="CB22" s="135">
        <f>'Tag 9'!J40</f>
        <v>0</v>
      </c>
      <c r="CC22" s="135">
        <f>'Tag 9'!K40</f>
        <v>0</v>
      </c>
      <c r="CD22" s="7" t="str">
        <f>'Tag 10'!B40</f>
        <v>Schäpper</v>
      </c>
      <c r="CE22" s="7" t="str">
        <f>'Tag 10'!C40</f>
        <v>Benjamin</v>
      </c>
      <c r="CF22" s="136" t="str">
        <f t="shared" si="9"/>
        <v>SchäpperBenjamin</v>
      </c>
      <c r="CG22" s="135">
        <f>'Tag 10'!F40</f>
        <v>0</v>
      </c>
      <c r="CH22" s="135">
        <f>'Tag 10'!G40</f>
        <v>0</v>
      </c>
      <c r="CI22" s="135">
        <f>'Tag 10'!H40</f>
        <v>0</v>
      </c>
      <c r="CJ22" s="135">
        <f>'Tag 10'!I40</f>
        <v>0</v>
      </c>
      <c r="CK22" s="135">
        <f>'Tag 10'!J40</f>
        <v>0</v>
      </c>
      <c r="CL22" s="135">
        <f>'Tag 10'!K40</f>
        <v>0</v>
      </c>
      <c r="CM22" s="7" t="str">
        <f>'Tag 11'!B40</f>
        <v/>
      </c>
      <c r="CN22" s="7" t="str">
        <f>'Tag 11'!C40</f>
        <v/>
      </c>
      <c r="CO22" s="136" t="str">
        <f t="shared" si="10"/>
        <v/>
      </c>
      <c r="CP22" s="135">
        <f>'Tag 11'!F40</f>
        <v>0</v>
      </c>
      <c r="CQ22" s="135">
        <f>'Tag 11'!G40</f>
        <v>0</v>
      </c>
      <c r="CR22" s="135">
        <f>'Tag 11'!H40</f>
        <v>0</v>
      </c>
      <c r="CS22" s="135">
        <f>'Tag 11'!I40</f>
        <v>0</v>
      </c>
      <c r="CT22" s="135">
        <f>'Tag 11'!J40</f>
        <v>0</v>
      </c>
      <c r="CU22" s="135">
        <f>'Tag 11'!K40</f>
        <v>0</v>
      </c>
      <c r="CV22" s="7" t="str">
        <f>'Tag 12'!B40</f>
        <v/>
      </c>
      <c r="CW22" s="7" t="str">
        <f>'Tag 12'!C40</f>
        <v/>
      </c>
      <c r="CX22" s="136" t="str">
        <f t="shared" si="11"/>
        <v/>
      </c>
      <c r="CY22" s="135">
        <f>'Tag 12'!F40</f>
        <v>0</v>
      </c>
      <c r="CZ22" s="135">
        <f>'Tag 12'!G40</f>
        <v>0</v>
      </c>
      <c r="DA22" s="135">
        <f>'Tag 12'!H40</f>
        <v>0</v>
      </c>
      <c r="DB22" s="135">
        <f>'Tag 12'!I40</f>
        <v>0</v>
      </c>
      <c r="DC22" s="135">
        <f>'Tag 12'!J40</f>
        <v>0</v>
      </c>
      <c r="DD22" s="135">
        <f>'Tag 12'!K40</f>
        <v>0</v>
      </c>
      <c r="DE22" s="7" t="str">
        <f>'Tag 13'!B40</f>
        <v/>
      </c>
      <c r="DF22" s="7" t="str">
        <f>'Tag 13'!C40</f>
        <v/>
      </c>
      <c r="DG22" s="136" t="str">
        <f t="shared" si="12"/>
        <v/>
      </c>
      <c r="DH22" s="135">
        <f>'Tag 13'!F40</f>
        <v>0</v>
      </c>
      <c r="DI22" s="135">
        <f>'Tag 13'!G40</f>
        <v>0</v>
      </c>
      <c r="DJ22" s="135">
        <f>'Tag 13'!H40</f>
        <v>0</v>
      </c>
      <c r="DK22" s="135">
        <f>'Tag 13'!I40</f>
        <v>0</v>
      </c>
      <c r="DL22" s="135">
        <f>'Tag 13'!J40</f>
        <v>0</v>
      </c>
      <c r="DM22" s="135">
        <f>'Tag 13'!K40</f>
        <v>0</v>
      </c>
      <c r="DN22" s="7" t="str">
        <f>'Tag 14'!B40</f>
        <v/>
      </c>
      <c r="DO22" s="7" t="str">
        <f>'Tag 14'!C40</f>
        <v/>
      </c>
      <c r="DP22" s="136" t="str">
        <f t="shared" si="13"/>
        <v/>
      </c>
      <c r="DQ22" s="135">
        <f>'Tag 14'!F40</f>
        <v>0</v>
      </c>
      <c r="DR22" s="135">
        <f>'Tag 14'!G40</f>
        <v>0</v>
      </c>
      <c r="DS22" s="135">
        <f>'Tag 14'!H40</f>
        <v>0</v>
      </c>
      <c r="DT22" s="135">
        <f>'Tag 14'!I40</f>
        <v>0</v>
      </c>
      <c r="DU22" s="135">
        <f>'Tag 14'!J40</f>
        <v>0</v>
      </c>
      <c r="DV22" s="135">
        <f>'Tag 14'!K40</f>
        <v>0</v>
      </c>
    </row>
    <row r="23" spans="1:126" x14ac:dyDescent="0.25">
      <c r="A23" s="7" t="str">
        <f>'Tag 1'!B41</f>
        <v>Bächler</v>
      </c>
      <c r="B23" s="7" t="str">
        <f>'Tag 1'!C41</f>
        <v>Sandro</v>
      </c>
      <c r="C23" s="136" t="str">
        <f t="shared" si="0"/>
        <v>BächlerSandro</v>
      </c>
      <c r="D23" s="124">
        <f>'Tag 1'!F41</f>
        <v>0</v>
      </c>
      <c r="E23" s="124">
        <f>'Tag 1'!G41</f>
        <v>0</v>
      </c>
      <c r="F23" s="124">
        <f>'Tag 1'!H41</f>
        <v>0</v>
      </c>
      <c r="G23" s="124">
        <f>'Tag 1'!I41</f>
        <v>0</v>
      </c>
      <c r="H23" s="124">
        <f>'Tag 1'!J41</f>
        <v>0</v>
      </c>
      <c r="I23" s="124">
        <f>'Tag 1'!K41</f>
        <v>0</v>
      </c>
      <c r="J23" s="7" t="str">
        <f>'Tag 2'!B41</f>
        <v>Torsello</v>
      </c>
      <c r="K23" s="7" t="str">
        <f>'Tag 2'!C41</f>
        <v>Marco</v>
      </c>
      <c r="L23" s="136" t="str">
        <f t="shared" si="1"/>
        <v>TorselloMarco</v>
      </c>
      <c r="M23" s="135">
        <f>'Tag 2'!F41</f>
        <v>0</v>
      </c>
      <c r="N23" s="135">
        <f>'Tag 2'!G41</f>
        <v>0</v>
      </c>
      <c r="O23" s="135">
        <f>'Tag 2'!H41</f>
        <v>0</v>
      </c>
      <c r="P23" s="135">
        <f>'Tag 2'!I41</f>
        <v>0</v>
      </c>
      <c r="Q23" s="135">
        <f>'Tag 2'!J41</f>
        <v>0</v>
      </c>
      <c r="R23" s="135">
        <f>'Tag 2'!K41</f>
        <v>0</v>
      </c>
      <c r="S23" s="7" t="str">
        <f>'Tag 3'!B41</f>
        <v>Hodzic</v>
      </c>
      <c r="T23" s="7" t="str">
        <f>'Tag 3'!C41</f>
        <v>Levin</v>
      </c>
      <c r="U23" s="136" t="str">
        <f t="shared" si="2"/>
        <v>HodzicLevin</v>
      </c>
      <c r="V23" s="135">
        <f>'Tag 3'!F41</f>
        <v>0</v>
      </c>
      <c r="W23" s="135">
        <f>'Tag 3'!G41</f>
        <v>0</v>
      </c>
      <c r="X23" s="135">
        <f>'Tag 3'!H41</f>
        <v>0</v>
      </c>
      <c r="Y23" s="135">
        <f>'Tag 3'!I41</f>
        <v>0</v>
      </c>
      <c r="Z23" s="135">
        <f>'Tag 3'!J41</f>
        <v>0</v>
      </c>
      <c r="AA23" s="135">
        <f>'Tag 3'!K41</f>
        <v>0</v>
      </c>
      <c r="AB23" s="7" t="str">
        <f>'Tag 4'!B41</f>
        <v/>
      </c>
      <c r="AC23" s="7" t="str">
        <f>'Tag 4'!C41</f>
        <v/>
      </c>
      <c r="AD23" s="136" t="str">
        <f t="shared" si="3"/>
        <v/>
      </c>
      <c r="AE23" s="135">
        <f>'Tag 4'!F41</f>
        <v>0</v>
      </c>
      <c r="AF23" s="135">
        <f>'Tag 4'!G41</f>
        <v>0</v>
      </c>
      <c r="AG23" s="135">
        <f>'Tag 4'!H41</f>
        <v>0</v>
      </c>
      <c r="AH23" s="135">
        <f>'Tag 4'!I41</f>
        <v>0</v>
      </c>
      <c r="AI23" s="135">
        <f>'Tag 4'!J41</f>
        <v>0</v>
      </c>
      <c r="AJ23" s="135">
        <f>'Tag 4'!K41</f>
        <v>0</v>
      </c>
      <c r="AK23" s="7" t="str">
        <f>'Tag 5'!B41</f>
        <v>Hodzic</v>
      </c>
      <c r="AL23" s="7" t="str">
        <f>'Tag 5'!C41</f>
        <v>Levin</v>
      </c>
      <c r="AM23" s="136" t="str">
        <f t="shared" si="4"/>
        <v>HodzicLevin</v>
      </c>
      <c r="AN23" s="135">
        <f>'Tag 5'!F41</f>
        <v>0</v>
      </c>
      <c r="AO23" s="135">
        <f>'Tag 5'!G41</f>
        <v>0</v>
      </c>
      <c r="AP23" s="135">
        <f>'Tag 5'!H41</f>
        <v>0</v>
      </c>
      <c r="AQ23" s="135">
        <f>'Tag 5'!I41</f>
        <v>0</v>
      </c>
      <c r="AR23" s="135">
        <f>'Tag 5'!J41</f>
        <v>0</v>
      </c>
      <c r="AS23" s="135">
        <f>'Tag 5'!K41</f>
        <v>0</v>
      </c>
      <c r="AT23" s="7" t="str">
        <f>'Tag 6'!B41</f>
        <v>Bächler</v>
      </c>
      <c r="AU23" s="7" t="str">
        <f>'Tag 6'!C41</f>
        <v>Sandro</v>
      </c>
      <c r="AV23" s="136" t="str">
        <f t="shared" si="5"/>
        <v>BächlerSandro</v>
      </c>
      <c r="AW23" s="135">
        <f>'Tag 6'!F41</f>
        <v>0</v>
      </c>
      <c r="AX23" s="135">
        <f>'Tag 6'!G41</f>
        <v>0</v>
      </c>
      <c r="AY23" s="135">
        <f>'Tag 6'!H41</f>
        <v>0</v>
      </c>
      <c r="AZ23" s="135">
        <f>'Tag 6'!I41</f>
        <v>0</v>
      </c>
      <c r="BA23" s="135">
        <f>'Tag 6'!J41</f>
        <v>0</v>
      </c>
      <c r="BB23" s="135">
        <f>'Tag 6'!K41</f>
        <v>0</v>
      </c>
      <c r="BC23" s="7" t="str">
        <f>'Tag 7'!B41</f>
        <v>Torsello</v>
      </c>
      <c r="BD23" s="7" t="str">
        <f>'Tag 7'!C41</f>
        <v>Marco</v>
      </c>
      <c r="BE23" s="136" t="str">
        <f t="shared" si="6"/>
        <v>TorselloMarco</v>
      </c>
      <c r="BF23" s="135">
        <f>'Tag 7'!F41</f>
        <v>0</v>
      </c>
      <c r="BG23" s="135">
        <f>'Tag 7'!G41</f>
        <v>0</v>
      </c>
      <c r="BH23" s="135">
        <f>'Tag 7'!H41</f>
        <v>0</v>
      </c>
      <c r="BI23" s="135">
        <f>'Tag 7'!I41</f>
        <v>0</v>
      </c>
      <c r="BJ23" s="135">
        <f>'Tag 7'!J41</f>
        <v>0</v>
      </c>
      <c r="BK23" s="135">
        <f>'Tag 7'!K41</f>
        <v>0</v>
      </c>
      <c r="BL23" s="7" t="str">
        <f>'Tag 8'!B41</f>
        <v>Hodzic</v>
      </c>
      <c r="BM23" s="7" t="str">
        <f>'Tag 8'!C41</f>
        <v>Levin</v>
      </c>
      <c r="BN23" s="136" t="str">
        <f t="shared" si="7"/>
        <v>HodzicLevin</v>
      </c>
      <c r="BO23" s="135">
        <f>'Tag 8'!F41</f>
        <v>0</v>
      </c>
      <c r="BP23" s="135">
        <f>'Tag 8'!G41</f>
        <v>0</v>
      </c>
      <c r="BQ23" s="135">
        <f>'Tag 8'!H41</f>
        <v>0</v>
      </c>
      <c r="BR23" s="135">
        <f>'Tag 8'!I41</f>
        <v>0</v>
      </c>
      <c r="BS23" s="135">
        <f>'Tag 8'!J41</f>
        <v>0</v>
      </c>
      <c r="BT23" s="135">
        <f>'Tag 8'!K41</f>
        <v>0</v>
      </c>
      <c r="BU23" s="7" t="str">
        <f>'Tag 9'!B41</f>
        <v/>
      </c>
      <c r="BV23" s="7" t="str">
        <f>'Tag 9'!C41</f>
        <v/>
      </c>
      <c r="BW23" s="136" t="str">
        <f t="shared" si="8"/>
        <v/>
      </c>
      <c r="BX23" s="135">
        <f>'Tag 9'!F41</f>
        <v>0</v>
      </c>
      <c r="BY23" s="135">
        <f>'Tag 9'!G41</f>
        <v>0</v>
      </c>
      <c r="BZ23" s="135">
        <f>'Tag 9'!H41</f>
        <v>0</v>
      </c>
      <c r="CA23" s="135">
        <f>'Tag 9'!I41</f>
        <v>0</v>
      </c>
      <c r="CB23" s="135">
        <f>'Tag 9'!J41</f>
        <v>0</v>
      </c>
      <c r="CC23" s="135">
        <f>'Tag 9'!K41</f>
        <v>0</v>
      </c>
      <c r="CD23" s="7" t="str">
        <f>'Tag 10'!B41</f>
        <v>Hodzic</v>
      </c>
      <c r="CE23" s="7" t="str">
        <f>'Tag 10'!C41</f>
        <v>Levin</v>
      </c>
      <c r="CF23" s="136" t="str">
        <f t="shared" si="9"/>
        <v>HodzicLevin</v>
      </c>
      <c r="CG23" s="135">
        <f>'Tag 10'!F41</f>
        <v>0</v>
      </c>
      <c r="CH23" s="135">
        <f>'Tag 10'!G41</f>
        <v>0</v>
      </c>
      <c r="CI23" s="135">
        <f>'Tag 10'!H41</f>
        <v>0</v>
      </c>
      <c r="CJ23" s="135">
        <f>'Tag 10'!I41</f>
        <v>0</v>
      </c>
      <c r="CK23" s="135">
        <f>'Tag 10'!J41</f>
        <v>0</v>
      </c>
      <c r="CL23" s="135">
        <f>'Tag 10'!K41</f>
        <v>0</v>
      </c>
      <c r="CM23" s="7" t="str">
        <f>'Tag 11'!B41</f>
        <v/>
      </c>
      <c r="CN23" s="7" t="str">
        <f>'Tag 11'!C41</f>
        <v/>
      </c>
      <c r="CO23" s="136" t="str">
        <f t="shared" si="10"/>
        <v/>
      </c>
      <c r="CP23" s="135">
        <f>'Tag 11'!F41</f>
        <v>0</v>
      </c>
      <c r="CQ23" s="135">
        <f>'Tag 11'!G41</f>
        <v>0</v>
      </c>
      <c r="CR23" s="135">
        <f>'Tag 11'!H41</f>
        <v>0</v>
      </c>
      <c r="CS23" s="135">
        <f>'Tag 11'!I41</f>
        <v>0</v>
      </c>
      <c r="CT23" s="135">
        <f>'Tag 11'!J41</f>
        <v>0</v>
      </c>
      <c r="CU23" s="135">
        <f>'Tag 11'!K41</f>
        <v>0</v>
      </c>
      <c r="CV23" s="7" t="str">
        <f>'Tag 12'!B41</f>
        <v/>
      </c>
      <c r="CW23" s="7" t="str">
        <f>'Tag 12'!C41</f>
        <v/>
      </c>
      <c r="CX23" s="136" t="str">
        <f t="shared" si="11"/>
        <v/>
      </c>
      <c r="CY23" s="135">
        <f>'Tag 12'!F41</f>
        <v>0</v>
      </c>
      <c r="CZ23" s="135">
        <f>'Tag 12'!G41</f>
        <v>0</v>
      </c>
      <c r="DA23" s="135">
        <f>'Tag 12'!H41</f>
        <v>0</v>
      </c>
      <c r="DB23" s="135">
        <f>'Tag 12'!I41</f>
        <v>0</v>
      </c>
      <c r="DC23" s="135">
        <f>'Tag 12'!J41</f>
        <v>0</v>
      </c>
      <c r="DD23" s="135">
        <f>'Tag 12'!K41</f>
        <v>0</v>
      </c>
      <c r="DE23" s="7" t="str">
        <f>'Tag 13'!B41</f>
        <v/>
      </c>
      <c r="DF23" s="7" t="str">
        <f>'Tag 13'!C41</f>
        <v/>
      </c>
      <c r="DG23" s="136" t="str">
        <f t="shared" si="12"/>
        <v/>
      </c>
      <c r="DH23" s="135">
        <f>'Tag 13'!F41</f>
        <v>0</v>
      </c>
      <c r="DI23" s="135">
        <f>'Tag 13'!G41</f>
        <v>0</v>
      </c>
      <c r="DJ23" s="135">
        <f>'Tag 13'!H41</f>
        <v>0</v>
      </c>
      <c r="DK23" s="135">
        <f>'Tag 13'!I41</f>
        <v>0</v>
      </c>
      <c r="DL23" s="135">
        <f>'Tag 13'!J41</f>
        <v>0</v>
      </c>
      <c r="DM23" s="135">
        <f>'Tag 13'!K41</f>
        <v>0</v>
      </c>
      <c r="DN23" s="7" t="str">
        <f>'Tag 14'!B41</f>
        <v/>
      </c>
      <c r="DO23" s="7" t="str">
        <f>'Tag 14'!C41</f>
        <v/>
      </c>
      <c r="DP23" s="136" t="str">
        <f t="shared" si="13"/>
        <v/>
      </c>
      <c r="DQ23" s="135">
        <f>'Tag 14'!F41</f>
        <v>0</v>
      </c>
      <c r="DR23" s="135">
        <f>'Tag 14'!G41</f>
        <v>0</v>
      </c>
      <c r="DS23" s="135">
        <f>'Tag 14'!H41</f>
        <v>0</v>
      </c>
      <c r="DT23" s="135">
        <f>'Tag 14'!I41</f>
        <v>0</v>
      </c>
      <c r="DU23" s="135">
        <f>'Tag 14'!J41</f>
        <v>0</v>
      </c>
      <c r="DV23" s="135">
        <f>'Tag 14'!K41</f>
        <v>0</v>
      </c>
    </row>
    <row r="24" spans="1:126" x14ac:dyDescent="0.25">
      <c r="A24" s="7" t="str">
        <f>'Tag 1'!B47</f>
        <v>Fehr</v>
      </c>
      <c r="B24" s="7" t="str">
        <f>'Tag 1'!C47</f>
        <v>Patrick</v>
      </c>
      <c r="C24" s="136" t="str">
        <f t="shared" si="0"/>
        <v>FehrPatrick</v>
      </c>
      <c r="D24" s="124">
        <f>'Tag 1'!F47</f>
        <v>162</v>
      </c>
      <c r="E24" s="124">
        <f>'Tag 1'!G47</f>
        <v>191</v>
      </c>
      <c r="F24" s="124">
        <f>'Tag 1'!H47</f>
        <v>178</v>
      </c>
      <c r="G24" s="124">
        <f>'Tag 1'!I47</f>
        <v>148</v>
      </c>
      <c r="H24" s="124">
        <f>'Tag 1'!J47</f>
        <v>222</v>
      </c>
      <c r="I24" s="124">
        <f>'Tag 1'!K47</f>
        <v>165</v>
      </c>
      <c r="J24" s="7" t="str">
        <f>'Tag 2'!B47</f>
        <v/>
      </c>
      <c r="K24" s="7" t="str">
        <f>'Tag 2'!C47</f>
        <v/>
      </c>
      <c r="L24" s="136" t="str">
        <f t="shared" si="1"/>
        <v/>
      </c>
      <c r="M24" s="135">
        <f>'Tag 2'!F47</f>
        <v>0</v>
      </c>
      <c r="N24" s="135">
        <f>'Tag 2'!G47</f>
        <v>0</v>
      </c>
      <c r="O24" s="135">
        <f>'Tag 2'!H47</f>
        <v>0</v>
      </c>
      <c r="P24" s="135">
        <f>'Tag 2'!I47</f>
        <v>0</v>
      </c>
      <c r="Q24" s="135">
        <f>'Tag 2'!J47</f>
        <v>0</v>
      </c>
      <c r="R24" s="135">
        <f>'Tag 2'!K47</f>
        <v>0</v>
      </c>
      <c r="S24" s="7" t="str">
        <f>'Tag 3'!B47</f>
        <v>Schönenberger</v>
      </c>
      <c r="T24" s="7" t="str">
        <f>'Tag 3'!C47</f>
        <v>Myrta</v>
      </c>
      <c r="U24" s="136" t="str">
        <f t="shared" si="2"/>
        <v>SchönenbergerMyrta</v>
      </c>
      <c r="V24" s="135">
        <f>'Tag 3'!F47</f>
        <v>0</v>
      </c>
      <c r="W24" s="135">
        <f>'Tag 3'!G47</f>
        <v>0</v>
      </c>
      <c r="X24" s="135">
        <f>'Tag 3'!H47</f>
        <v>0</v>
      </c>
      <c r="Y24" s="135">
        <f>'Tag 3'!I47</f>
        <v>0</v>
      </c>
      <c r="Z24" s="135">
        <f>'Tag 3'!J47</f>
        <v>0</v>
      </c>
      <c r="AA24" s="135">
        <f>'Tag 3'!K47</f>
        <v>0</v>
      </c>
      <c r="AB24" s="7" t="str">
        <f>'Tag 4'!B47</f>
        <v/>
      </c>
      <c r="AC24" s="7" t="str">
        <f>'Tag 4'!C47</f>
        <v/>
      </c>
      <c r="AD24" s="136" t="str">
        <f t="shared" si="3"/>
        <v/>
      </c>
      <c r="AE24" s="135">
        <f>'Tag 4'!F47</f>
        <v>0</v>
      </c>
      <c r="AF24" s="135">
        <f>'Tag 4'!G47</f>
        <v>0</v>
      </c>
      <c r="AG24" s="135">
        <f>'Tag 4'!H47</f>
        <v>0</v>
      </c>
      <c r="AH24" s="135">
        <f>'Tag 4'!I47</f>
        <v>0</v>
      </c>
      <c r="AI24" s="135">
        <f>'Tag 4'!J47</f>
        <v>0</v>
      </c>
      <c r="AJ24" s="135">
        <f>'Tag 4'!K47</f>
        <v>0</v>
      </c>
      <c r="AK24" s="7" t="str">
        <f>'Tag 5'!B47</f>
        <v>Sieber</v>
      </c>
      <c r="AL24" s="7" t="str">
        <f>'Tag 5'!C47</f>
        <v>Heini</v>
      </c>
      <c r="AM24" s="136" t="str">
        <f t="shared" si="4"/>
        <v>SieberHeini</v>
      </c>
      <c r="AN24" s="135">
        <f>'Tag 5'!F47</f>
        <v>0</v>
      </c>
      <c r="AO24" s="135">
        <f>'Tag 5'!G47</f>
        <v>0</v>
      </c>
      <c r="AP24" s="135">
        <f>'Tag 5'!H47</f>
        <v>0</v>
      </c>
      <c r="AQ24" s="135">
        <f>'Tag 5'!I47</f>
        <v>0</v>
      </c>
      <c r="AR24" s="135">
        <f>'Tag 5'!J47</f>
        <v>0</v>
      </c>
      <c r="AS24" s="135">
        <f>'Tag 5'!K47</f>
        <v>0</v>
      </c>
      <c r="AT24" s="7" t="str">
        <f>'Tag 6'!B47</f>
        <v>Fehr</v>
      </c>
      <c r="AU24" s="7" t="str">
        <f>'Tag 6'!C47</f>
        <v>Patrick</v>
      </c>
      <c r="AV24" s="136" t="str">
        <f t="shared" si="5"/>
        <v>FehrPatrick</v>
      </c>
      <c r="AW24" s="135">
        <f>'Tag 6'!F47</f>
        <v>0</v>
      </c>
      <c r="AX24" s="135">
        <f>'Tag 6'!G47</f>
        <v>0</v>
      </c>
      <c r="AY24" s="135">
        <f>'Tag 6'!H47</f>
        <v>0</v>
      </c>
      <c r="AZ24" s="135">
        <f>'Tag 6'!I47</f>
        <v>0</v>
      </c>
      <c r="BA24" s="135">
        <f>'Tag 6'!J47</f>
        <v>0</v>
      </c>
      <c r="BB24" s="135">
        <f>'Tag 6'!K47</f>
        <v>0</v>
      </c>
      <c r="BC24" s="7" t="str">
        <f>'Tag 7'!B47</f>
        <v/>
      </c>
      <c r="BD24" s="7" t="str">
        <f>'Tag 7'!C47</f>
        <v/>
      </c>
      <c r="BE24" s="136" t="str">
        <f t="shared" si="6"/>
        <v/>
      </c>
      <c r="BF24" s="135">
        <f>'Tag 7'!F47</f>
        <v>0</v>
      </c>
      <c r="BG24" s="135">
        <f>'Tag 7'!G47</f>
        <v>0</v>
      </c>
      <c r="BH24" s="135">
        <f>'Tag 7'!H47</f>
        <v>0</v>
      </c>
      <c r="BI24" s="135">
        <f>'Tag 7'!I47</f>
        <v>0</v>
      </c>
      <c r="BJ24" s="135">
        <f>'Tag 7'!J47</f>
        <v>0</v>
      </c>
      <c r="BK24" s="135">
        <f>'Tag 7'!K47</f>
        <v>0</v>
      </c>
      <c r="BL24" s="7" t="str">
        <f>'Tag 8'!B47</f>
        <v>Schönenberger</v>
      </c>
      <c r="BM24" s="7" t="str">
        <f>'Tag 8'!C47</f>
        <v>Myrta</v>
      </c>
      <c r="BN24" s="136" t="str">
        <f t="shared" si="7"/>
        <v>SchönenbergerMyrta</v>
      </c>
      <c r="BO24" s="135">
        <f>'Tag 8'!F47</f>
        <v>0</v>
      </c>
      <c r="BP24" s="135">
        <f>'Tag 8'!G47</f>
        <v>0</v>
      </c>
      <c r="BQ24" s="135">
        <f>'Tag 8'!H47</f>
        <v>0</v>
      </c>
      <c r="BR24" s="135">
        <f>'Tag 8'!I47</f>
        <v>0</v>
      </c>
      <c r="BS24" s="135">
        <f>'Tag 8'!J47</f>
        <v>0</v>
      </c>
      <c r="BT24" s="135">
        <f>'Tag 8'!K47</f>
        <v>0</v>
      </c>
      <c r="BU24" s="7" t="str">
        <f>'Tag 9'!B47</f>
        <v/>
      </c>
      <c r="BV24" s="7" t="str">
        <f>'Tag 9'!C47</f>
        <v/>
      </c>
      <c r="BW24" s="136" t="str">
        <f t="shared" si="8"/>
        <v/>
      </c>
      <c r="BX24" s="135">
        <f>'Tag 9'!F47</f>
        <v>0</v>
      </c>
      <c r="BY24" s="135">
        <f>'Tag 9'!G47</f>
        <v>0</v>
      </c>
      <c r="BZ24" s="135">
        <f>'Tag 9'!H47</f>
        <v>0</v>
      </c>
      <c r="CA24" s="135">
        <f>'Tag 9'!I47</f>
        <v>0</v>
      </c>
      <c r="CB24" s="135">
        <f>'Tag 9'!J47</f>
        <v>0</v>
      </c>
      <c r="CC24" s="135">
        <f>'Tag 9'!K47</f>
        <v>0</v>
      </c>
      <c r="CD24" s="7" t="str">
        <f>'Tag 10'!B47</f>
        <v>Sieber</v>
      </c>
      <c r="CE24" s="7" t="str">
        <f>'Tag 10'!C47</f>
        <v>Heini</v>
      </c>
      <c r="CF24" s="136" t="str">
        <f t="shared" si="9"/>
        <v>SieberHeini</v>
      </c>
      <c r="CG24" s="135">
        <f>'Tag 10'!F47</f>
        <v>0</v>
      </c>
      <c r="CH24" s="135">
        <f>'Tag 10'!G47</f>
        <v>0</v>
      </c>
      <c r="CI24" s="135">
        <f>'Tag 10'!H47</f>
        <v>0</v>
      </c>
      <c r="CJ24" s="135">
        <f>'Tag 10'!I47</f>
        <v>0</v>
      </c>
      <c r="CK24" s="135">
        <f>'Tag 10'!J47</f>
        <v>0</v>
      </c>
      <c r="CL24" s="135">
        <f>'Tag 10'!K47</f>
        <v>0</v>
      </c>
      <c r="CM24" s="7" t="str">
        <f>'Tag 11'!B47</f>
        <v/>
      </c>
      <c r="CN24" s="7" t="str">
        <f>'Tag 11'!C47</f>
        <v/>
      </c>
      <c r="CO24" s="136" t="str">
        <f t="shared" si="10"/>
        <v/>
      </c>
      <c r="CP24" s="135">
        <f>'Tag 11'!F47</f>
        <v>0</v>
      </c>
      <c r="CQ24" s="135">
        <f>'Tag 11'!G47</f>
        <v>0</v>
      </c>
      <c r="CR24" s="135">
        <f>'Tag 11'!H47</f>
        <v>0</v>
      </c>
      <c r="CS24" s="135">
        <f>'Tag 11'!I47</f>
        <v>0</v>
      </c>
      <c r="CT24" s="135">
        <f>'Tag 11'!J47</f>
        <v>0</v>
      </c>
      <c r="CU24" s="135">
        <f>'Tag 11'!K47</f>
        <v>0</v>
      </c>
      <c r="CV24" s="7" t="str">
        <f>'Tag 12'!B47</f>
        <v/>
      </c>
      <c r="CW24" s="7" t="str">
        <f>'Tag 12'!C47</f>
        <v/>
      </c>
      <c r="CX24" s="136" t="str">
        <f t="shared" si="11"/>
        <v/>
      </c>
      <c r="CY24" s="135">
        <f>'Tag 12'!F47</f>
        <v>0</v>
      </c>
      <c r="CZ24" s="135">
        <f>'Tag 12'!G47</f>
        <v>0</v>
      </c>
      <c r="DA24" s="135">
        <f>'Tag 12'!H47</f>
        <v>0</v>
      </c>
      <c r="DB24" s="135">
        <f>'Tag 12'!I47</f>
        <v>0</v>
      </c>
      <c r="DC24" s="135">
        <f>'Tag 12'!J47</f>
        <v>0</v>
      </c>
      <c r="DD24" s="135">
        <f>'Tag 12'!K47</f>
        <v>0</v>
      </c>
      <c r="DE24" s="7" t="str">
        <f>'Tag 13'!B47</f>
        <v/>
      </c>
      <c r="DF24" s="7" t="str">
        <f>'Tag 13'!C47</f>
        <v/>
      </c>
      <c r="DG24" s="136" t="str">
        <f t="shared" si="12"/>
        <v/>
      </c>
      <c r="DH24" s="135">
        <f>'Tag 13'!F47</f>
        <v>0</v>
      </c>
      <c r="DI24" s="135">
        <f>'Tag 13'!G47</f>
        <v>0</v>
      </c>
      <c r="DJ24" s="135">
        <f>'Tag 13'!H47</f>
        <v>0</v>
      </c>
      <c r="DK24" s="135">
        <f>'Tag 13'!I47</f>
        <v>0</v>
      </c>
      <c r="DL24" s="135">
        <f>'Tag 13'!J47</f>
        <v>0</v>
      </c>
      <c r="DM24" s="135">
        <f>'Tag 13'!K47</f>
        <v>0</v>
      </c>
      <c r="DN24" s="7" t="str">
        <f>'Tag 14'!B47</f>
        <v/>
      </c>
      <c r="DO24" s="7" t="str">
        <f>'Tag 14'!C47</f>
        <v/>
      </c>
      <c r="DP24" s="136" t="str">
        <f t="shared" si="13"/>
        <v/>
      </c>
      <c r="DQ24" s="135">
        <f>'Tag 14'!F47</f>
        <v>0</v>
      </c>
      <c r="DR24" s="135">
        <f>'Tag 14'!G47</f>
        <v>0</v>
      </c>
      <c r="DS24" s="135">
        <f>'Tag 14'!H47</f>
        <v>0</v>
      </c>
      <c r="DT24" s="135">
        <f>'Tag 14'!I47</f>
        <v>0</v>
      </c>
      <c r="DU24" s="135">
        <f>'Tag 14'!J47</f>
        <v>0</v>
      </c>
      <c r="DV24" s="135">
        <f>'Tag 14'!K47</f>
        <v>0</v>
      </c>
    </row>
    <row r="25" spans="1:126" x14ac:dyDescent="0.25">
      <c r="A25" s="7" t="str">
        <f>'Tag 1'!B48</f>
        <v>Bacchi</v>
      </c>
      <c r="B25" s="7" t="str">
        <f>'Tag 1'!C48</f>
        <v>Pascal</v>
      </c>
      <c r="C25" s="136" t="str">
        <f t="shared" si="0"/>
        <v>BacchiPascal</v>
      </c>
      <c r="D25" s="124">
        <f>'Tag 1'!F48</f>
        <v>168</v>
      </c>
      <c r="E25" s="124">
        <f>'Tag 1'!G48</f>
        <v>175</v>
      </c>
      <c r="F25" s="124">
        <f>'Tag 1'!H48</f>
        <v>181</v>
      </c>
      <c r="G25" s="124">
        <f>'Tag 1'!I48</f>
        <v>151</v>
      </c>
      <c r="H25" s="124">
        <f>'Tag 1'!J48</f>
        <v>0</v>
      </c>
      <c r="I25" s="124">
        <f>'Tag 1'!K48</f>
        <v>0</v>
      </c>
      <c r="J25" s="7" t="str">
        <f>'Tag 2'!B48</f>
        <v/>
      </c>
      <c r="K25" s="7" t="str">
        <f>'Tag 2'!C48</f>
        <v/>
      </c>
      <c r="L25" s="136" t="str">
        <f t="shared" si="1"/>
        <v/>
      </c>
      <c r="M25" s="135">
        <f>'Tag 2'!F48</f>
        <v>0</v>
      </c>
      <c r="N25" s="135">
        <f>'Tag 2'!G48</f>
        <v>0</v>
      </c>
      <c r="O25" s="135">
        <f>'Tag 2'!H48</f>
        <v>0</v>
      </c>
      <c r="P25" s="135">
        <f>'Tag 2'!I48</f>
        <v>0</v>
      </c>
      <c r="Q25" s="135">
        <f>'Tag 2'!J48</f>
        <v>0</v>
      </c>
      <c r="R25" s="135">
        <f>'Tag 2'!K48</f>
        <v>0</v>
      </c>
      <c r="S25" s="7" t="str">
        <f>'Tag 3'!B48</f>
        <v>Zeberli</v>
      </c>
      <c r="T25" s="7" t="str">
        <f>'Tag 3'!C48</f>
        <v>Jacqueline</v>
      </c>
      <c r="U25" s="136" t="str">
        <f t="shared" si="2"/>
        <v>ZeberliJacqueline</v>
      </c>
      <c r="V25" s="135">
        <f>'Tag 3'!F48</f>
        <v>130</v>
      </c>
      <c r="W25" s="135">
        <f>'Tag 3'!G48</f>
        <v>141</v>
      </c>
      <c r="X25" s="135">
        <f>'Tag 3'!H48</f>
        <v>147</v>
      </c>
      <c r="Y25" s="135">
        <f>'Tag 3'!I48</f>
        <v>114</v>
      </c>
      <c r="Z25" s="135">
        <f>'Tag 3'!J48</f>
        <v>134</v>
      </c>
      <c r="AA25" s="135">
        <f>'Tag 3'!K48</f>
        <v>119</v>
      </c>
      <c r="AB25" s="7" t="str">
        <f>'Tag 4'!B48</f>
        <v/>
      </c>
      <c r="AC25" s="7" t="str">
        <f>'Tag 4'!C48</f>
        <v/>
      </c>
      <c r="AD25" s="136" t="str">
        <f t="shared" si="3"/>
        <v/>
      </c>
      <c r="AE25" s="135">
        <f>'Tag 4'!F48</f>
        <v>0</v>
      </c>
      <c r="AF25" s="135">
        <f>'Tag 4'!G48</f>
        <v>0</v>
      </c>
      <c r="AG25" s="135">
        <f>'Tag 4'!H48</f>
        <v>0</v>
      </c>
      <c r="AH25" s="135">
        <f>'Tag 4'!I48</f>
        <v>0</v>
      </c>
      <c r="AI25" s="135">
        <f>'Tag 4'!J48</f>
        <v>0</v>
      </c>
      <c r="AJ25" s="135">
        <f>'Tag 4'!K48</f>
        <v>0</v>
      </c>
      <c r="AK25" s="7" t="str">
        <f>'Tag 5'!B48</f>
        <v>Kalkman</v>
      </c>
      <c r="AL25" s="7" t="str">
        <f>'Tag 5'!C48</f>
        <v>Iris</v>
      </c>
      <c r="AM25" s="136" t="str">
        <f t="shared" si="4"/>
        <v>KalkmanIris</v>
      </c>
      <c r="AN25" s="135">
        <f>'Tag 5'!F48</f>
        <v>0</v>
      </c>
      <c r="AO25" s="135">
        <f>'Tag 5'!G48</f>
        <v>0</v>
      </c>
      <c r="AP25" s="135">
        <f>'Tag 5'!H48</f>
        <v>0</v>
      </c>
      <c r="AQ25" s="135">
        <f>'Tag 5'!I48</f>
        <v>0</v>
      </c>
      <c r="AR25" s="135">
        <f>'Tag 5'!J48</f>
        <v>0</v>
      </c>
      <c r="AS25" s="135">
        <f>'Tag 5'!K48</f>
        <v>0</v>
      </c>
      <c r="AT25" s="7" t="str">
        <f>'Tag 6'!B48</f>
        <v>Bacchi</v>
      </c>
      <c r="AU25" s="7" t="str">
        <f>'Tag 6'!C48</f>
        <v>Pascal</v>
      </c>
      <c r="AV25" s="136" t="str">
        <f t="shared" si="5"/>
        <v>BacchiPascal</v>
      </c>
      <c r="AW25" s="135">
        <f>'Tag 6'!F48</f>
        <v>0</v>
      </c>
      <c r="AX25" s="135">
        <f>'Tag 6'!G48</f>
        <v>0</v>
      </c>
      <c r="AY25" s="135">
        <f>'Tag 6'!H48</f>
        <v>0</v>
      </c>
      <c r="AZ25" s="135">
        <f>'Tag 6'!I48</f>
        <v>0</v>
      </c>
      <c r="BA25" s="135">
        <f>'Tag 6'!J48</f>
        <v>0</v>
      </c>
      <c r="BB25" s="135">
        <f>'Tag 6'!K48</f>
        <v>0</v>
      </c>
      <c r="BC25" s="7" t="str">
        <f>'Tag 7'!B48</f>
        <v/>
      </c>
      <c r="BD25" s="7" t="str">
        <f>'Tag 7'!C48</f>
        <v/>
      </c>
      <c r="BE25" s="136" t="str">
        <f t="shared" si="6"/>
        <v/>
      </c>
      <c r="BF25" s="135">
        <f>'Tag 7'!F48</f>
        <v>0</v>
      </c>
      <c r="BG25" s="135">
        <f>'Tag 7'!G48</f>
        <v>0</v>
      </c>
      <c r="BH25" s="135">
        <f>'Tag 7'!H48</f>
        <v>0</v>
      </c>
      <c r="BI25" s="135">
        <f>'Tag 7'!I48</f>
        <v>0</v>
      </c>
      <c r="BJ25" s="135">
        <f>'Tag 7'!J48</f>
        <v>0</v>
      </c>
      <c r="BK25" s="135">
        <f>'Tag 7'!K48</f>
        <v>0</v>
      </c>
      <c r="BL25" s="7" t="str">
        <f>'Tag 8'!B48</f>
        <v>Zeberli</v>
      </c>
      <c r="BM25" s="7" t="str">
        <f>'Tag 8'!C48</f>
        <v>Jacqueline</v>
      </c>
      <c r="BN25" s="136" t="str">
        <f t="shared" si="7"/>
        <v>ZeberliJacqueline</v>
      </c>
      <c r="BO25" s="135">
        <f>'Tag 8'!F48</f>
        <v>0</v>
      </c>
      <c r="BP25" s="135">
        <f>'Tag 8'!G48</f>
        <v>0</v>
      </c>
      <c r="BQ25" s="135">
        <f>'Tag 8'!H48</f>
        <v>0</v>
      </c>
      <c r="BR25" s="135">
        <f>'Tag 8'!I48</f>
        <v>0</v>
      </c>
      <c r="BS25" s="135">
        <f>'Tag 8'!J48</f>
        <v>0</v>
      </c>
      <c r="BT25" s="135">
        <f>'Tag 8'!K48</f>
        <v>0</v>
      </c>
      <c r="BU25" s="7" t="str">
        <f>'Tag 9'!B48</f>
        <v/>
      </c>
      <c r="BV25" s="7" t="str">
        <f>'Tag 9'!C48</f>
        <v/>
      </c>
      <c r="BW25" s="136" t="str">
        <f t="shared" si="8"/>
        <v/>
      </c>
      <c r="BX25" s="135">
        <f>'Tag 9'!F48</f>
        <v>0</v>
      </c>
      <c r="BY25" s="135">
        <f>'Tag 9'!G48</f>
        <v>0</v>
      </c>
      <c r="BZ25" s="135">
        <f>'Tag 9'!H48</f>
        <v>0</v>
      </c>
      <c r="CA25" s="135">
        <f>'Tag 9'!I48</f>
        <v>0</v>
      </c>
      <c r="CB25" s="135">
        <f>'Tag 9'!J48</f>
        <v>0</v>
      </c>
      <c r="CC25" s="135">
        <f>'Tag 9'!K48</f>
        <v>0</v>
      </c>
      <c r="CD25" s="7" t="str">
        <f>'Tag 10'!B48</f>
        <v>Kalkman</v>
      </c>
      <c r="CE25" s="7" t="str">
        <f>'Tag 10'!C48</f>
        <v>Iris</v>
      </c>
      <c r="CF25" s="136" t="str">
        <f t="shared" si="9"/>
        <v>KalkmanIris</v>
      </c>
      <c r="CG25" s="135">
        <f>'Tag 10'!F48</f>
        <v>0</v>
      </c>
      <c r="CH25" s="135">
        <f>'Tag 10'!G48</f>
        <v>0</v>
      </c>
      <c r="CI25" s="135">
        <f>'Tag 10'!H48</f>
        <v>0</v>
      </c>
      <c r="CJ25" s="135">
        <f>'Tag 10'!I48</f>
        <v>0</v>
      </c>
      <c r="CK25" s="135">
        <f>'Tag 10'!J48</f>
        <v>0</v>
      </c>
      <c r="CL25" s="135">
        <f>'Tag 10'!K48</f>
        <v>0</v>
      </c>
      <c r="CM25" s="7" t="str">
        <f>'Tag 11'!B48</f>
        <v/>
      </c>
      <c r="CN25" s="7" t="str">
        <f>'Tag 11'!C48</f>
        <v/>
      </c>
      <c r="CO25" s="136" t="str">
        <f t="shared" si="10"/>
        <v/>
      </c>
      <c r="CP25" s="135">
        <f>'Tag 11'!F48</f>
        <v>0</v>
      </c>
      <c r="CQ25" s="135">
        <f>'Tag 11'!G48</f>
        <v>0</v>
      </c>
      <c r="CR25" s="135">
        <f>'Tag 11'!H48</f>
        <v>0</v>
      </c>
      <c r="CS25" s="135">
        <f>'Tag 11'!I48</f>
        <v>0</v>
      </c>
      <c r="CT25" s="135">
        <f>'Tag 11'!J48</f>
        <v>0</v>
      </c>
      <c r="CU25" s="135">
        <f>'Tag 11'!K48</f>
        <v>0</v>
      </c>
      <c r="CV25" s="7" t="str">
        <f>'Tag 12'!B48</f>
        <v/>
      </c>
      <c r="CW25" s="7" t="str">
        <f>'Tag 12'!C48</f>
        <v/>
      </c>
      <c r="CX25" s="136" t="str">
        <f t="shared" si="11"/>
        <v/>
      </c>
      <c r="CY25" s="135">
        <f>'Tag 12'!F48</f>
        <v>0</v>
      </c>
      <c r="CZ25" s="135">
        <f>'Tag 12'!G48</f>
        <v>0</v>
      </c>
      <c r="DA25" s="135">
        <f>'Tag 12'!H48</f>
        <v>0</v>
      </c>
      <c r="DB25" s="135">
        <f>'Tag 12'!I48</f>
        <v>0</v>
      </c>
      <c r="DC25" s="135">
        <f>'Tag 12'!J48</f>
        <v>0</v>
      </c>
      <c r="DD25" s="135">
        <f>'Tag 12'!K48</f>
        <v>0</v>
      </c>
      <c r="DE25" s="7" t="str">
        <f>'Tag 13'!B48</f>
        <v/>
      </c>
      <c r="DF25" s="7" t="str">
        <f>'Tag 13'!C48</f>
        <v/>
      </c>
      <c r="DG25" s="136" t="str">
        <f t="shared" si="12"/>
        <v/>
      </c>
      <c r="DH25" s="135">
        <f>'Tag 13'!F48</f>
        <v>0</v>
      </c>
      <c r="DI25" s="135">
        <f>'Tag 13'!G48</f>
        <v>0</v>
      </c>
      <c r="DJ25" s="135">
        <f>'Tag 13'!H48</f>
        <v>0</v>
      </c>
      <c r="DK25" s="135">
        <f>'Tag 13'!I48</f>
        <v>0</v>
      </c>
      <c r="DL25" s="135">
        <f>'Tag 13'!J48</f>
        <v>0</v>
      </c>
      <c r="DM25" s="135">
        <f>'Tag 13'!K48</f>
        <v>0</v>
      </c>
      <c r="DN25" s="7" t="str">
        <f>'Tag 14'!B48</f>
        <v/>
      </c>
      <c r="DO25" s="7" t="str">
        <f>'Tag 14'!C48</f>
        <v/>
      </c>
      <c r="DP25" s="136" t="str">
        <f t="shared" si="13"/>
        <v/>
      </c>
      <c r="DQ25" s="135">
        <f>'Tag 14'!F48</f>
        <v>0</v>
      </c>
      <c r="DR25" s="135">
        <f>'Tag 14'!G48</f>
        <v>0</v>
      </c>
      <c r="DS25" s="135">
        <f>'Tag 14'!H48</f>
        <v>0</v>
      </c>
      <c r="DT25" s="135">
        <f>'Tag 14'!I48</f>
        <v>0</v>
      </c>
      <c r="DU25" s="135">
        <f>'Tag 14'!J48</f>
        <v>0</v>
      </c>
      <c r="DV25" s="135">
        <f>'Tag 14'!K48</f>
        <v>0</v>
      </c>
    </row>
    <row r="26" spans="1:126" x14ac:dyDescent="0.25">
      <c r="A26" s="7" t="str">
        <f>'Tag 1'!B49</f>
        <v>Simeaner</v>
      </c>
      <c r="B26" s="7" t="str">
        <f>'Tag 1'!C49</f>
        <v>Andreas</v>
      </c>
      <c r="C26" s="136" t="str">
        <f t="shared" si="0"/>
        <v>SimeanerAndreas</v>
      </c>
      <c r="D26" s="124">
        <f>'Tag 1'!F49</f>
        <v>0</v>
      </c>
      <c r="E26" s="124">
        <f>'Tag 1'!G49</f>
        <v>0</v>
      </c>
      <c r="F26" s="124">
        <f>'Tag 1'!H49</f>
        <v>0</v>
      </c>
      <c r="G26" s="124">
        <f>'Tag 1'!I49</f>
        <v>0</v>
      </c>
      <c r="H26" s="124">
        <f>'Tag 1'!J49</f>
        <v>189</v>
      </c>
      <c r="I26" s="124">
        <f>'Tag 1'!K49</f>
        <v>171</v>
      </c>
      <c r="J26" s="7" t="str">
        <f>'Tag 2'!B49</f>
        <v/>
      </c>
      <c r="K26" s="7" t="str">
        <f>'Tag 2'!C49</f>
        <v/>
      </c>
      <c r="L26" s="136" t="str">
        <f t="shared" si="1"/>
        <v/>
      </c>
      <c r="M26" s="135">
        <f>'Tag 2'!F49</f>
        <v>0</v>
      </c>
      <c r="N26" s="135">
        <f>'Tag 2'!G49</f>
        <v>0</v>
      </c>
      <c r="O26" s="135">
        <f>'Tag 2'!H49</f>
        <v>0</v>
      </c>
      <c r="P26" s="135">
        <f>'Tag 2'!I49</f>
        <v>0</v>
      </c>
      <c r="Q26" s="135">
        <f>'Tag 2'!J49</f>
        <v>0</v>
      </c>
      <c r="R26" s="135">
        <f>'Tag 2'!K49</f>
        <v>0</v>
      </c>
      <c r="S26" s="7" t="str">
        <f>'Tag 3'!B49</f>
        <v>Kalt</v>
      </c>
      <c r="T26" s="7" t="str">
        <f>'Tag 3'!C49</f>
        <v>Angela</v>
      </c>
      <c r="U26" s="136" t="str">
        <f t="shared" si="2"/>
        <v>KaltAngela</v>
      </c>
      <c r="V26" s="135">
        <f>'Tag 3'!F49</f>
        <v>0</v>
      </c>
      <c r="W26" s="135">
        <f>'Tag 3'!G49</f>
        <v>0</v>
      </c>
      <c r="X26" s="135">
        <f>'Tag 3'!H49</f>
        <v>0</v>
      </c>
      <c r="Y26" s="135">
        <f>'Tag 3'!I49</f>
        <v>0</v>
      </c>
      <c r="Z26" s="135">
        <f>'Tag 3'!J49</f>
        <v>0</v>
      </c>
      <c r="AA26" s="135">
        <f>'Tag 3'!K49</f>
        <v>0</v>
      </c>
      <c r="AB26" s="7" t="str">
        <f>'Tag 4'!B49</f>
        <v/>
      </c>
      <c r="AC26" s="7" t="str">
        <f>'Tag 4'!C49</f>
        <v/>
      </c>
      <c r="AD26" s="136" t="str">
        <f t="shared" si="3"/>
        <v/>
      </c>
      <c r="AE26" s="135">
        <f>'Tag 4'!F49</f>
        <v>0</v>
      </c>
      <c r="AF26" s="135">
        <f>'Tag 4'!G49</f>
        <v>0</v>
      </c>
      <c r="AG26" s="135">
        <f>'Tag 4'!H49</f>
        <v>0</v>
      </c>
      <c r="AH26" s="135">
        <f>'Tag 4'!I49</f>
        <v>0</v>
      </c>
      <c r="AI26" s="135">
        <f>'Tag 4'!J49</f>
        <v>0</v>
      </c>
      <c r="AJ26" s="135">
        <f>'Tag 4'!K49</f>
        <v>0</v>
      </c>
      <c r="AK26" s="7" t="str">
        <f>'Tag 5'!B49</f>
        <v>Kalkman</v>
      </c>
      <c r="AL26" s="7" t="str">
        <f>'Tag 5'!C49</f>
        <v>Jarden</v>
      </c>
      <c r="AM26" s="136" t="str">
        <f t="shared" si="4"/>
        <v>KalkmanJarden</v>
      </c>
      <c r="AN26" s="135">
        <f>'Tag 5'!F49</f>
        <v>0</v>
      </c>
      <c r="AO26" s="135">
        <f>'Tag 5'!G49</f>
        <v>0</v>
      </c>
      <c r="AP26" s="135">
        <f>'Tag 5'!H49</f>
        <v>0</v>
      </c>
      <c r="AQ26" s="135">
        <f>'Tag 5'!I49</f>
        <v>0</v>
      </c>
      <c r="AR26" s="135">
        <f>'Tag 5'!J49</f>
        <v>0</v>
      </c>
      <c r="AS26" s="135">
        <f>'Tag 5'!K49</f>
        <v>0</v>
      </c>
      <c r="AT26" s="7" t="str">
        <f>'Tag 6'!B49</f>
        <v>Simeaner</v>
      </c>
      <c r="AU26" s="7" t="str">
        <f>'Tag 6'!C49</f>
        <v>Andreas</v>
      </c>
      <c r="AV26" s="136" t="str">
        <f t="shared" si="5"/>
        <v>SimeanerAndreas</v>
      </c>
      <c r="AW26" s="135">
        <f>'Tag 6'!F49</f>
        <v>0</v>
      </c>
      <c r="AX26" s="135">
        <f>'Tag 6'!G49</f>
        <v>0</v>
      </c>
      <c r="AY26" s="135">
        <f>'Tag 6'!H49</f>
        <v>0</v>
      </c>
      <c r="AZ26" s="135">
        <f>'Tag 6'!I49</f>
        <v>0</v>
      </c>
      <c r="BA26" s="135">
        <f>'Tag 6'!J49</f>
        <v>0</v>
      </c>
      <c r="BB26" s="135">
        <f>'Tag 6'!K49</f>
        <v>0</v>
      </c>
      <c r="BC26" s="7" t="str">
        <f>'Tag 7'!B49</f>
        <v/>
      </c>
      <c r="BD26" s="7" t="str">
        <f>'Tag 7'!C49</f>
        <v/>
      </c>
      <c r="BE26" s="136" t="str">
        <f t="shared" si="6"/>
        <v/>
      </c>
      <c r="BF26" s="135">
        <f>'Tag 7'!F49</f>
        <v>0</v>
      </c>
      <c r="BG26" s="135">
        <f>'Tag 7'!G49</f>
        <v>0</v>
      </c>
      <c r="BH26" s="135">
        <f>'Tag 7'!H49</f>
        <v>0</v>
      </c>
      <c r="BI26" s="135">
        <f>'Tag 7'!I49</f>
        <v>0</v>
      </c>
      <c r="BJ26" s="135">
        <f>'Tag 7'!J49</f>
        <v>0</v>
      </c>
      <c r="BK26" s="135">
        <f>'Tag 7'!K49</f>
        <v>0</v>
      </c>
      <c r="BL26" s="7" t="str">
        <f>'Tag 8'!B49</f>
        <v>Kalt</v>
      </c>
      <c r="BM26" s="7" t="str">
        <f>'Tag 8'!C49</f>
        <v>Angela</v>
      </c>
      <c r="BN26" s="136" t="str">
        <f t="shared" si="7"/>
        <v>KaltAngela</v>
      </c>
      <c r="BO26" s="135">
        <f>'Tag 8'!F49</f>
        <v>0</v>
      </c>
      <c r="BP26" s="135">
        <f>'Tag 8'!G49</f>
        <v>0</v>
      </c>
      <c r="BQ26" s="135">
        <f>'Tag 8'!H49</f>
        <v>0</v>
      </c>
      <c r="BR26" s="135">
        <f>'Tag 8'!I49</f>
        <v>0</v>
      </c>
      <c r="BS26" s="135">
        <f>'Tag 8'!J49</f>
        <v>0</v>
      </c>
      <c r="BT26" s="135">
        <f>'Tag 8'!K49</f>
        <v>0</v>
      </c>
      <c r="BU26" s="7" t="str">
        <f>'Tag 9'!B49</f>
        <v/>
      </c>
      <c r="BV26" s="7" t="str">
        <f>'Tag 9'!C49</f>
        <v/>
      </c>
      <c r="BW26" s="136" t="str">
        <f t="shared" si="8"/>
        <v/>
      </c>
      <c r="BX26" s="135">
        <f>'Tag 9'!F49</f>
        <v>0</v>
      </c>
      <c r="BY26" s="135">
        <f>'Tag 9'!G49</f>
        <v>0</v>
      </c>
      <c r="BZ26" s="135">
        <f>'Tag 9'!H49</f>
        <v>0</v>
      </c>
      <c r="CA26" s="135">
        <f>'Tag 9'!I49</f>
        <v>0</v>
      </c>
      <c r="CB26" s="135">
        <f>'Tag 9'!J49</f>
        <v>0</v>
      </c>
      <c r="CC26" s="135">
        <f>'Tag 9'!K49</f>
        <v>0</v>
      </c>
      <c r="CD26" s="7" t="str">
        <f>'Tag 10'!B49</f>
        <v>Kalkman</v>
      </c>
      <c r="CE26" s="7" t="str">
        <f>'Tag 10'!C49</f>
        <v>Jarden</v>
      </c>
      <c r="CF26" s="136" t="str">
        <f t="shared" si="9"/>
        <v>KalkmanJarden</v>
      </c>
      <c r="CG26" s="135">
        <f>'Tag 10'!F49</f>
        <v>0</v>
      </c>
      <c r="CH26" s="135">
        <f>'Tag 10'!G49</f>
        <v>0</v>
      </c>
      <c r="CI26" s="135">
        <f>'Tag 10'!H49</f>
        <v>0</v>
      </c>
      <c r="CJ26" s="135">
        <f>'Tag 10'!I49</f>
        <v>0</v>
      </c>
      <c r="CK26" s="135">
        <f>'Tag 10'!J49</f>
        <v>0</v>
      </c>
      <c r="CL26" s="135">
        <f>'Tag 10'!K49</f>
        <v>0</v>
      </c>
      <c r="CM26" s="7" t="str">
        <f>'Tag 11'!B49</f>
        <v/>
      </c>
      <c r="CN26" s="7" t="str">
        <f>'Tag 11'!C49</f>
        <v/>
      </c>
      <c r="CO26" s="136" t="str">
        <f t="shared" si="10"/>
        <v/>
      </c>
      <c r="CP26" s="135">
        <f>'Tag 11'!F49</f>
        <v>0</v>
      </c>
      <c r="CQ26" s="135">
        <f>'Tag 11'!G49</f>
        <v>0</v>
      </c>
      <c r="CR26" s="135">
        <f>'Tag 11'!H49</f>
        <v>0</v>
      </c>
      <c r="CS26" s="135">
        <f>'Tag 11'!I49</f>
        <v>0</v>
      </c>
      <c r="CT26" s="135">
        <f>'Tag 11'!J49</f>
        <v>0</v>
      </c>
      <c r="CU26" s="135">
        <f>'Tag 11'!K49</f>
        <v>0</v>
      </c>
      <c r="CV26" s="7" t="str">
        <f>'Tag 12'!B49</f>
        <v/>
      </c>
      <c r="CW26" s="7" t="str">
        <f>'Tag 12'!C49</f>
        <v/>
      </c>
      <c r="CX26" s="136" t="str">
        <f t="shared" si="11"/>
        <v/>
      </c>
      <c r="CY26" s="135">
        <f>'Tag 12'!F49</f>
        <v>0</v>
      </c>
      <c r="CZ26" s="135">
        <f>'Tag 12'!G49</f>
        <v>0</v>
      </c>
      <c r="DA26" s="135">
        <f>'Tag 12'!H49</f>
        <v>0</v>
      </c>
      <c r="DB26" s="135">
        <f>'Tag 12'!I49</f>
        <v>0</v>
      </c>
      <c r="DC26" s="135">
        <f>'Tag 12'!J49</f>
        <v>0</v>
      </c>
      <c r="DD26" s="135">
        <f>'Tag 12'!K49</f>
        <v>0</v>
      </c>
      <c r="DE26" s="7" t="str">
        <f>'Tag 13'!B49</f>
        <v/>
      </c>
      <c r="DF26" s="7" t="str">
        <f>'Tag 13'!C49</f>
        <v/>
      </c>
      <c r="DG26" s="136" t="str">
        <f t="shared" si="12"/>
        <v/>
      </c>
      <c r="DH26" s="135">
        <f>'Tag 13'!F49</f>
        <v>0</v>
      </c>
      <c r="DI26" s="135">
        <f>'Tag 13'!G49</f>
        <v>0</v>
      </c>
      <c r="DJ26" s="135">
        <f>'Tag 13'!H49</f>
        <v>0</v>
      </c>
      <c r="DK26" s="135">
        <f>'Tag 13'!I49</f>
        <v>0</v>
      </c>
      <c r="DL26" s="135">
        <f>'Tag 13'!J49</f>
        <v>0</v>
      </c>
      <c r="DM26" s="135">
        <f>'Tag 13'!K49</f>
        <v>0</v>
      </c>
      <c r="DN26" s="7" t="str">
        <f>'Tag 14'!B49</f>
        <v/>
      </c>
      <c r="DO26" s="7" t="str">
        <f>'Tag 14'!C49</f>
        <v/>
      </c>
      <c r="DP26" s="136" t="str">
        <f t="shared" si="13"/>
        <v/>
      </c>
      <c r="DQ26" s="135">
        <f>'Tag 14'!F49</f>
        <v>0</v>
      </c>
      <c r="DR26" s="135">
        <f>'Tag 14'!G49</f>
        <v>0</v>
      </c>
      <c r="DS26" s="135">
        <f>'Tag 14'!H49</f>
        <v>0</v>
      </c>
      <c r="DT26" s="135">
        <f>'Tag 14'!I49</f>
        <v>0</v>
      </c>
      <c r="DU26" s="135">
        <f>'Tag 14'!J49</f>
        <v>0</v>
      </c>
      <c r="DV26" s="135">
        <f>'Tag 14'!K49</f>
        <v>0</v>
      </c>
    </row>
    <row r="27" spans="1:126" x14ac:dyDescent="0.25">
      <c r="A27" s="7" t="str">
        <f>'Tag 1'!B50</f>
        <v/>
      </c>
      <c r="B27" s="7" t="str">
        <f>'Tag 1'!C50</f>
        <v/>
      </c>
      <c r="C27" s="136" t="str">
        <f t="shared" si="0"/>
        <v/>
      </c>
      <c r="D27" s="124">
        <f>'Tag 1'!F50</f>
        <v>0</v>
      </c>
      <c r="E27" s="124">
        <f>'Tag 1'!G50</f>
        <v>0</v>
      </c>
      <c r="F27" s="124">
        <f>'Tag 1'!H50</f>
        <v>0</v>
      </c>
      <c r="G27" s="124">
        <f>'Tag 1'!I50</f>
        <v>0</v>
      </c>
      <c r="H27" s="124">
        <f>'Tag 1'!J50</f>
        <v>0</v>
      </c>
      <c r="I27" s="124">
        <f>'Tag 1'!K50</f>
        <v>0</v>
      </c>
      <c r="J27" s="7" t="str">
        <f>'Tag 2'!B50</f>
        <v/>
      </c>
      <c r="K27" s="7" t="str">
        <f>'Tag 2'!C50</f>
        <v/>
      </c>
      <c r="L27" s="136" t="str">
        <f t="shared" si="1"/>
        <v/>
      </c>
      <c r="M27" s="135">
        <f>'Tag 2'!F50</f>
        <v>0</v>
      </c>
      <c r="N27" s="135">
        <f>'Tag 2'!G50</f>
        <v>0</v>
      </c>
      <c r="O27" s="135">
        <f>'Tag 2'!H50</f>
        <v>0</v>
      </c>
      <c r="P27" s="135">
        <f>'Tag 2'!I50</f>
        <v>0</v>
      </c>
      <c r="Q27" s="135">
        <f>'Tag 2'!J50</f>
        <v>0</v>
      </c>
      <c r="R27" s="135">
        <f>'Tag 2'!K50</f>
        <v>0</v>
      </c>
      <c r="S27" s="7" t="str">
        <f>'Tag 3'!B50</f>
        <v>Bächler</v>
      </c>
      <c r="T27" s="7" t="str">
        <f>'Tag 3'!C50</f>
        <v>Sandro</v>
      </c>
      <c r="U27" s="136" t="str">
        <f t="shared" si="2"/>
        <v>BächlerSandro</v>
      </c>
      <c r="V27" s="135">
        <f>'Tag 3'!F50</f>
        <v>138</v>
      </c>
      <c r="W27" s="135">
        <f>'Tag 3'!G50</f>
        <v>184</v>
      </c>
      <c r="X27" s="135">
        <f>'Tag 3'!H50</f>
        <v>178</v>
      </c>
      <c r="Y27" s="135">
        <f>'Tag 3'!I50</f>
        <v>110</v>
      </c>
      <c r="Z27" s="135">
        <f>'Tag 3'!J50</f>
        <v>170</v>
      </c>
      <c r="AA27" s="135">
        <f>'Tag 3'!K50</f>
        <v>142</v>
      </c>
      <c r="AB27" s="7" t="str">
        <f>'Tag 4'!B50</f>
        <v/>
      </c>
      <c r="AC27" s="7" t="str">
        <f>'Tag 4'!C50</f>
        <v/>
      </c>
      <c r="AD27" s="136" t="str">
        <f t="shared" si="3"/>
        <v/>
      </c>
      <c r="AE27" s="135">
        <f>'Tag 4'!F50</f>
        <v>0</v>
      </c>
      <c r="AF27" s="135">
        <f>'Tag 4'!G50</f>
        <v>0</v>
      </c>
      <c r="AG27" s="135">
        <f>'Tag 4'!H50</f>
        <v>0</v>
      </c>
      <c r="AH27" s="135">
        <f>'Tag 4'!I50</f>
        <v>0</v>
      </c>
      <c r="AI27" s="135">
        <f>'Tag 4'!J50</f>
        <v>0</v>
      </c>
      <c r="AJ27" s="135">
        <f>'Tag 4'!K50</f>
        <v>0</v>
      </c>
      <c r="AK27" s="7" t="str">
        <f>'Tag 5'!B50</f>
        <v>Torsello</v>
      </c>
      <c r="AL27" s="7" t="str">
        <f>'Tag 5'!C50</f>
        <v>Marco</v>
      </c>
      <c r="AM27" s="136" t="str">
        <f t="shared" si="4"/>
        <v>TorselloMarco</v>
      </c>
      <c r="AN27" s="135">
        <f>'Tag 5'!F50</f>
        <v>0</v>
      </c>
      <c r="AO27" s="135">
        <f>'Tag 5'!G50</f>
        <v>0</v>
      </c>
      <c r="AP27" s="135">
        <f>'Tag 5'!H50</f>
        <v>0</v>
      </c>
      <c r="AQ27" s="135">
        <f>'Tag 5'!I50</f>
        <v>0</v>
      </c>
      <c r="AR27" s="135">
        <f>'Tag 5'!J50</f>
        <v>0</v>
      </c>
      <c r="AS27" s="135">
        <f>'Tag 5'!K50</f>
        <v>0</v>
      </c>
      <c r="AT27" s="7" t="str">
        <f>'Tag 6'!B50</f>
        <v/>
      </c>
      <c r="AU27" s="7" t="str">
        <f>'Tag 6'!C50</f>
        <v/>
      </c>
      <c r="AV27" s="136" t="str">
        <f t="shared" si="5"/>
        <v/>
      </c>
      <c r="AW27" s="135">
        <f>'Tag 6'!F50</f>
        <v>0</v>
      </c>
      <c r="AX27" s="135">
        <f>'Tag 6'!G50</f>
        <v>0</v>
      </c>
      <c r="AY27" s="135">
        <f>'Tag 6'!H50</f>
        <v>0</v>
      </c>
      <c r="AZ27" s="135">
        <f>'Tag 6'!I50</f>
        <v>0</v>
      </c>
      <c r="BA27" s="135">
        <f>'Tag 6'!J50</f>
        <v>0</v>
      </c>
      <c r="BB27" s="135">
        <f>'Tag 6'!K50</f>
        <v>0</v>
      </c>
      <c r="BC27" s="7" t="str">
        <f>'Tag 7'!B50</f>
        <v/>
      </c>
      <c r="BD27" s="7" t="str">
        <f>'Tag 7'!C50</f>
        <v/>
      </c>
      <c r="BE27" s="136" t="str">
        <f t="shared" si="6"/>
        <v/>
      </c>
      <c r="BF27" s="135">
        <f>'Tag 7'!F50</f>
        <v>0</v>
      </c>
      <c r="BG27" s="135">
        <f>'Tag 7'!G50</f>
        <v>0</v>
      </c>
      <c r="BH27" s="135">
        <f>'Tag 7'!H50</f>
        <v>0</v>
      </c>
      <c r="BI27" s="135">
        <f>'Tag 7'!I50</f>
        <v>0</v>
      </c>
      <c r="BJ27" s="135">
        <f>'Tag 7'!J50</f>
        <v>0</v>
      </c>
      <c r="BK27" s="135">
        <f>'Tag 7'!K50</f>
        <v>0</v>
      </c>
      <c r="BL27" s="7" t="str">
        <f>'Tag 8'!B50</f>
        <v>Bächler</v>
      </c>
      <c r="BM27" s="7" t="str">
        <f>'Tag 8'!C50</f>
        <v>Sandro</v>
      </c>
      <c r="BN27" s="136" t="str">
        <f t="shared" si="7"/>
        <v>BächlerSandro</v>
      </c>
      <c r="BO27" s="135">
        <f>'Tag 8'!F50</f>
        <v>0</v>
      </c>
      <c r="BP27" s="135">
        <f>'Tag 8'!G50</f>
        <v>0</v>
      </c>
      <c r="BQ27" s="135">
        <f>'Tag 8'!H50</f>
        <v>0</v>
      </c>
      <c r="BR27" s="135">
        <f>'Tag 8'!I50</f>
        <v>0</v>
      </c>
      <c r="BS27" s="135">
        <f>'Tag 8'!J50</f>
        <v>0</v>
      </c>
      <c r="BT27" s="135">
        <f>'Tag 8'!K50</f>
        <v>0</v>
      </c>
      <c r="BU27" s="7" t="str">
        <f>'Tag 9'!B50</f>
        <v/>
      </c>
      <c r="BV27" s="7" t="str">
        <f>'Tag 9'!C50</f>
        <v/>
      </c>
      <c r="BW27" s="136" t="str">
        <f t="shared" si="8"/>
        <v/>
      </c>
      <c r="BX27" s="135">
        <f>'Tag 9'!F50</f>
        <v>0</v>
      </c>
      <c r="BY27" s="135">
        <f>'Tag 9'!G50</f>
        <v>0</v>
      </c>
      <c r="BZ27" s="135">
        <f>'Tag 9'!H50</f>
        <v>0</v>
      </c>
      <c r="CA27" s="135">
        <f>'Tag 9'!I50</f>
        <v>0</v>
      </c>
      <c r="CB27" s="135">
        <f>'Tag 9'!J50</f>
        <v>0</v>
      </c>
      <c r="CC27" s="135">
        <f>'Tag 9'!K50</f>
        <v>0</v>
      </c>
      <c r="CD27" s="7" t="str">
        <f>'Tag 10'!B50</f>
        <v>Torsello</v>
      </c>
      <c r="CE27" s="7" t="str">
        <f>'Tag 10'!C50</f>
        <v>Marco</v>
      </c>
      <c r="CF27" s="136" t="str">
        <f t="shared" si="9"/>
        <v>TorselloMarco</v>
      </c>
      <c r="CG27" s="135">
        <f>'Tag 10'!F50</f>
        <v>0</v>
      </c>
      <c r="CH27" s="135">
        <f>'Tag 10'!G50</f>
        <v>0</v>
      </c>
      <c r="CI27" s="135">
        <f>'Tag 10'!H50</f>
        <v>0</v>
      </c>
      <c r="CJ27" s="135">
        <f>'Tag 10'!I50</f>
        <v>0</v>
      </c>
      <c r="CK27" s="135">
        <f>'Tag 10'!J50</f>
        <v>0</v>
      </c>
      <c r="CL27" s="135">
        <f>'Tag 10'!K50</f>
        <v>0</v>
      </c>
      <c r="CM27" s="7" t="str">
        <f>'Tag 11'!B50</f>
        <v/>
      </c>
      <c r="CN27" s="7" t="str">
        <f>'Tag 11'!C50</f>
        <v/>
      </c>
      <c r="CO27" s="136" t="str">
        <f t="shared" si="10"/>
        <v/>
      </c>
      <c r="CP27" s="135">
        <f>'Tag 11'!F50</f>
        <v>0</v>
      </c>
      <c r="CQ27" s="135">
        <f>'Tag 11'!G50</f>
        <v>0</v>
      </c>
      <c r="CR27" s="135">
        <f>'Tag 11'!H50</f>
        <v>0</v>
      </c>
      <c r="CS27" s="135">
        <f>'Tag 11'!I50</f>
        <v>0</v>
      </c>
      <c r="CT27" s="135">
        <f>'Tag 11'!J50</f>
        <v>0</v>
      </c>
      <c r="CU27" s="135">
        <f>'Tag 11'!K50</f>
        <v>0</v>
      </c>
      <c r="CV27" s="7" t="str">
        <f>'Tag 12'!B50</f>
        <v/>
      </c>
      <c r="CW27" s="7" t="str">
        <f>'Tag 12'!C50</f>
        <v/>
      </c>
      <c r="CX27" s="136" t="str">
        <f t="shared" si="11"/>
        <v/>
      </c>
      <c r="CY27" s="135">
        <f>'Tag 12'!F50</f>
        <v>0</v>
      </c>
      <c r="CZ27" s="135">
        <f>'Tag 12'!G50</f>
        <v>0</v>
      </c>
      <c r="DA27" s="135">
        <f>'Tag 12'!H50</f>
        <v>0</v>
      </c>
      <c r="DB27" s="135">
        <f>'Tag 12'!I50</f>
        <v>0</v>
      </c>
      <c r="DC27" s="135">
        <f>'Tag 12'!J50</f>
        <v>0</v>
      </c>
      <c r="DD27" s="135">
        <f>'Tag 12'!K50</f>
        <v>0</v>
      </c>
      <c r="DE27" s="7" t="str">
        <f>'Tag 13'!B50</f>
        <v/>
      </c>
      <c r="DF27" s="7" t="str">
        <f>'Tag 13'!C50</f>
        <v/>
      </c>
      <c r="DG27" s="136" t="str">
        <f t="shared" si="12"/>
        <v/>
      </c>
      <c r="DH27" s="135">
        <f>'Tag 13'!F50</f>
        <v>0</v>
      </c>
      <c r="DI27" s="135">
        <f>'Tag 13'!G50</f>
        <v>0</v>
      </c>
      <c r="DJ27" s="135">
        <f>'Tag 13'!H50</f>
        <v>0</v>
      </c>
      <c r="DK27" s="135">
        <f>'Tag 13'!I50</f>
        <v>0</v>
      </c>
      <c r="DL27" s="135">
        <f>'Tag 13'!J50</f>
        <v>0</v>
      </c>
      <c r="DM27" s="135">
        <f>'Tag 13'!K50</f>
        <v>0</v>
      </c>
      <c r="DN27" s="7" t="str">
        <f>'Tag 14'!B50</f>
        <v/>
      </c>
      <c r="DO27" s="7" t="str">
        <f>'Tag 14'!C50</f>
        <v/>
      </c>
      <c r="DP27" s="136" t="str">
        <f t="shared" si="13"/>
        <v/>
      </c>
      <c r="DQ27" s="135">
        <f>'Tag 14'!F50</f>
        <v>0</v>
      </c>
      <c r="DR27" s="135">
        <f>'Tag 14'!G50</f>
        <v>0</v>
      </c>
      <c r="DS27" s="135">
        <f>'Tag 14'!H50</f>
        <v>0</v>
      </c>
      <c r="DT27" s="135">
        <f>'Tag 14'!I50</f>
        <v>0</v>
      </c>
      <c r="DU27" s="135">
        <f>'Tag 14'!J50</f>
        <v>0</v>
      </c>
      <c r="DV27" s="135">
        <f>'Tag 14'!K50</f>
        <v>0</v>
      </c>
    </row>
    <row r="28" spans="1:126" x14ac:dyDescent="0.25">
      <c r="A28" s="7" t="str">
        <f>'Tag 1'!B56</f>
        <v/>
      </c>
      <c r="B28" s="7" t="str">
        <f>'Tag 1'!C56</f>
        <v/>
      </c>
      <c r="C28" s="136" t="str">
        <f t="shared" si="0"/>
        <v/>
      </c>
      <c r="D28" s="124">
        <f>'Tag 1'!F56</f>
        <v>0</v>
      </c>
      <c r="E28" s="124">
        <f>'Tag 1'!G56</f>
        <v>0</v>
      </c>
      <c r="F28" s="124">
        <f>'Tag 1'!H56</f>
        <v>0</v>
      </c>
      <c r="G28" s="124">
        <f>'Tag 1'!I56</f>
        <v>0</v>
      </c>
      <c r="H28" s="124">
        <f>'Tag 1'!J56</f>
        <v>0</v>
      </c>
      <c r="I28" s="124">
        <f>'Tag 1'!K56</f>
        <v>0</v>
      </c>
      <c r="J28" s="7" t="str">
        <f>'Tag 2'!B56</f>
        <v/>
      </c>
      <c r="K28" s="7" t="str">
        <f>'Tag 2'!C56</f>
        <v/>
      </c>
      <c r="L28" s="136" t="str">
        <f t="shared" si="1"/>
        <v/>
      </c>
      <c r="M28" s="135">
        <f>'Tag 2'!F56</f>
        <v>0</v>
      </c>
      <c r="N28" s="135">
        <f>'Tag 2'!G56</f>
        <v>0</v>
      </c>
      <c r="O28" s="135">
        <f>'Tag 2'!H56</f>
        <v>0</v>
      </c>
      <c r="P28" s="135">
        <f>'Tag 2'!I56</f>
        <v>0</v>
      </c>
      <c r="Q28" s="135">
        <f>'Tag 2'!J56</f>
        <v>0</v>
      </c>
      <c r="R28" s="135">
        <f>'Tag 2'!K56</f>
        <v>0</v>
      </c>
      <c r="S28" s="7" t="str">
        <f>'Tag 3'!B56</f>
        <v/>
      </c>
      <c r="T28" s="7" t="str">
        <f>'Tag 3'!C56</f>
        <v/>
      </c>
      <c r="U28" s="136" t="str">
        <f t="shared" si="2"/>
        <v/>
      </c>
      <c r="V28" s="135">
        <f>'Tag 3'!F56</f>
        <v>0</v>
      </c>
      <c r="W28" s="135">
        <f>'Tag 3'!G56</f>
        <v>0</v>
      </c>
      <c r="X28" s="135">
        <f>'Tag 3'!H56</f>
        <v>0</v>
      </c>
      <c r="Y28" s="135">
        <f>'Tag 3'!I56</f>
        <v>0</v>
      </c>
      <c r="Z28" s="135">
        <f>'Tag 3'!J56</f>
        <v>0</v>
      </c>
      <c r="AA28" s="135">
        <f>'Tag 3'!K56</f>
        <v>0</v>
      </c>
      <c r="AB28" s="7" t="str">
        <f>'Tag 4'!B56</f>
        <v/>
      </c>
      <c r="AC28" s="7" t="str">
        <f>'Tag 4'!C56</f>
        <v/>
      </c>
      <c r="AD28" s="136" t="str">
        <f t="shared" si="3"/>
        <v/>
      </c>
      <c r="AE28" s="135">
        <f>'Tag 4'!F56</f>
        <v>0</v>
      </c>
      <c r="AF28" s="135">
        <f>'Tag 4'!G56</f>
        <v>0</v>
      </c>
      <c r="AG28" s="135">
        <f>'Tag 4'!H56</f>
        <v>0</v>
      </c>
      <c r="AH28" s="135">
        <f>'Tag 4'!I56</f>
        <v>0</v>
      </c>
      <c r="AI28" s="135">
        <f>'Tag 4'!J56</f>
        <v>0</v>
      </c>
      <c r="AJ28" s="135">
        <f>'Tag 4'!K56</f>
        <v>0</v>
      </c>
      <c r="AK28" s="7" t="str">
        <f>'Tag 5'!B56</f>
        <v/>
      </c>
      <c r="AL28" s="7" t="str">
        <f>'Tag 5'!C56</f>
        <v/>
      </c>
      <c r="AM28" s="136" t="str">
        <f t="shared" si="4"/>
        <v/>
      </c>
      <c r="AN28" s="135">
        <f>'Tag 5'!F56</f>
        <v>0</v>
      </c>
      <c r="AO28" s="135">
        <f>'Tag 5'!G56</f>
        <v>0</v>
      </c>
      <c r="AP28" s="135">
        <f>'Tag 5'!H56</f>
        <v>0</v>
      </c>
      <c r="AQ28" s="135">
        <f>'Tag 5'!I56</f>
        <v>0</v>
      </c>
      <c r="AR28" s="135">
        <f>'Tag 5'!J56</f>
        <v>0</v>
      </c>
      <c r="AS28" s="135">
        <f>'Tag 5'!K56</f>
        <v>0</v>
      </c>
      <c r="AT28" s="7" t="str">
        <f>'Tag 6'!B56</f>
        <v/>
      </c>
      <c r="AU28" s="7" t="str">
        <f>'Tag 6'!C56</f>
        <v/>
      </c>
      <c r="AV28" s="136" t="str">
        <f t="shared" si="5"/>
        <v/>
      </c>
      <c r="AW28" s="135">
        <f>'Tag 6'!F56</f>
        <v>0</v>
      </c>
      <c r="AX28" s="135">
        <f>'Tag 6'!G56</f>
        <v>0</v>
      </c>
      <c r="AY28" s="135">
        <f>'Tag 6'!H56</f>
        <v>0</v>
      </c>
      <c r="AZ28" s="135">
        <f>'Tag 6'!I56</f>
        <v>0</v>
      </c>
      <c r="BA28" s="135">
        <f>'Tag 6'!J56</f>
        <v>0</v>
      </c>
      <c r="BB28" s="135">
        <f>'Tag 6'!K56</f>
        <v>0</v>
      </c>
      <c r="BC28" s="7" t="str">
        <f>'Tag 7'!B56</f>
        <v/>
      </c>
      <c r="BD28" s="7" t="str">
        <f>'Tag 7'!C56</f>
        <v/>
      </c>
      <c r="BE28" s="136" t="str">
        <f t="shared" si="6"/>
        <v/>
      </c>
      <c r="BF28" s="135">
        <f>'Tag 7'!F56</f>
        <v>0</v>
      </c>
      <c r="BG28" s="135">
        <f>'Tag 7'!G56</f>
        <v>0</v>
      </c>
      <c r="BH28" s="135">
        <f>'Tag 7'!H56</f>
        <v>0</v>
      </c>
      <c r="BI28" s="135">
        <f>'Tag 7'!I56</f>
        <v>0</v>
      </c>
      <c r="BJ28" s="135">
        <f>'Tag 7'!J56</f>
        <v>0</v>
      </c>
      <c r="BK28" s="135">
        <f>'Tag 7'!K56</f>
        <v>0</v>
      </c>
      <c r="BL28" s="7" t="str">
        <f>'Tag 8'!B56</f>
        <v/>
      </c>
      <c r="BM28" s="7" t="str">
        <f>'Tag 8'!C56</f>
        <v/>
      </c>
      <c r="BN28" s="136" t="str">
        <f t="shared" si="7"/>
        <v/>
      </c>
      <c r="BO28" s="135">
        <f>'Tag 8'!F56</f>
        <v>0</v>
      </c>
      <c r="BP28" s="135">
        <f>'Tag 8'!G56</f>
        <v>0</v>
      </c>
      <c r="BQ28" s="135">
        <f>'Tag 8'!H56</f>
        <v>0</v>
      </c>
      <c r="BR28" s="135">
        <f>'Tag 8'!I56</f>
        <v>0</v>
      </c>
      <c r="BS28" s="135">
        <f>'Tag 8'!J56</f>
        <v>0</v>
      </c>
      <c r="BT28" s="135">
        <f>'Tag 8'!K56</f>
        <v>0</v>
      </c>
      <c r="BU28" s="7" t="str">
        <f>'Tag 9'!B56</f>
        <v/>
      </c>
      <c r="BV28" s="7" t="str">
        <f>'Tag 9'!C56</f>
        <v/>
      </c>
      <c r="BW28" s="136" t="str">
        <f t="shared" si="8"/>
        <v/>
      </c>
      <c r="BX28" s="135">
        <f>'Tag 9'!F56</f>
        <v>0</v>
      </c>
      <c r="BY28" s="135">
        <f>'Tag 9'!G56</f>
        <v>0</v>
      </c>
      <c r="BZ28" s="135">
        <f>'Tag 9'!H56</f>
        <v>0</v>
      </c>
      <c r="CA28" s="135">
        <f>'Tag 9'!I56</f>
        <v>0</v>
      </c>
      <c r="CB28" s="135">
        <f>'Tag 9'!J56</f>
        <v>0</v>
      </c>
      <c r="CC28" s="135">
        <f>'Tag 9'!K56</f>
        <v>0</v>
      </c>
      <c r="CD28" s="7" t="str">
        <f>'Tag 10'!B56</f>
        <v/>
      </c>
      <c r="CE28" s="7" t="str">
        <f>'Tag 10'!C56</f>
        <v/>
      </c>
      <c r="CF28" s="136" t="str">
        <f t="shared" si="9"/>
        <v/>
      </c>
      <c r="CG28" s="135">
        <f>'Tag 10'!F56</f>
        <v>0</v>
      </c>
      <c r="CH28" s="135">
        <f>'Tag 10'!G56</f>
        <v>0</v>
      </c>
      <c r="CI28" s="135">
        <f>'Tag 10'!H56</f>
        <v>0</v>
      </c>
      <c r="CJ28" s="135">
        <f>'Tag 10'!I56</f>
        <v>0</v>
      </c>
      <c r="CK28" s="135">
        <f>'Tag 10'!J56</f>
        <v>0</v>
      </c>
      <c r="CL28" s="135">
        <f>'Tag 10'!K56</f>
        <v>0</v>
      </c>
      <c r="CM28" s="7" t="str">
        <f>'Tag 11'!B56</f>
        <v/>
      </c>
      <c r="CN28" s="7" t="str">
        <f>'Tag 11'!C56</f>
        <v/>
      </c>
      <c r="CO28" s="136" t="str">
        <f t="shared" si="10"/>
        <v/>
      </c>
      <c r="CP28" s="135">
        <f>'Tag 11'!F56</f>
        <v>0</v>
      </c>
      <c r="CQ28" s="135">
        <f>'Tag 11'!G56</f>
        <v>0</v>
      </c>
      <c r="CR28" s="135">
        <f>'Tag 11'!H56</f>
        <v>0</v>
      </c>
      <c r="CS28" s="135">
        <f>'Tag 11'!I56</f>
        <v>0</v>
      </c>
      <c r="CT28" s="135">
        <f>'Tag 11'!J56</f>
        <v>0</v>
      </c>
      <c r="CU28" s="135">
        <f>'Tag 11'!K56</f>
        <v>0</v>
      </c>
      <c r="CV28" s="7" t="str">
        <f>'Tag 12'!B56</f>
        <v/>
      </c>
      <c r="CW28" s="7" t="str">
        <f>'Tag 12'!C56</f>
        <v/>
      </c>
      <c r="CX28" s="136" t="str">
        <f t="shared" si="11"/>
        <v/>
      </c>
      <c r="CY28" s="135">
        <f>'Tag 12'!F56</f>
        <v>0</v>
      </c>
      <c r="CZ28" s="135">
        <f>'Tag 12'!G56</f>
        <v>0</v>
      </c>
      <c r="DA28" s="135">
        <f>'Tag 12'!H56</f>
        <v>0</v>
      </c>
      <c r="DB28" s="135">
        <f>'Tag 12'!I56</f>
        <v>0</v>
      </c>
      <c r="DC28" s="135">
        <f>'Tag 12'!J56</f>
        <v>0</v>
      </c>
      <c r="DD28" s="135">
        <f>'Tag 12'!K56</f>
        <v>0</v>
      </c>
      <c r="DE28" s="7" t="str">
        <f>'Tag 13'!B56</f>
        <v/>
      </c>
      <c r="DF28" s="7" t="str">
        <f>'Tag 13'!C56</f>
        <v/>
      </c>
      <c r="DG28" s="136" t="str">
        <f t="shared" si="12"/>
        <v/>
      </c>
      <c r="DH28" s="135">
        <f>'Tag 13'!F56</f>
        <v>0</v>
      </c>
      <c r="DI28" s="135">
        <f>'Tag 13'!G56</f>
        <v>0</v>
      </c>
      <c r="DJ28" s="135">
        <f>'Tag 13'!H56</f>
        <v>0</v>
      </c>
      <c r="DK28" s="135">
        <f>'Tag 13'!I56</f>
        <v>0</v>
      </c>
      <c r="DL28" s="135">
        <f>'Tag 13'!J56</f>
        <v>0</v>
      </c>
      <c r="DM28" s="135">
        <f>'Tag 13'!K56</f>
        <v>0</v>
      </c>
      <c r="DN28" s="7" t="str">
        <f>'Tag 14'!B56</f>
        <v/>
      </c>
      <c r="DO28" s="7" t="str">
        <f>'Tag 14'!C56</f>
        <v/>
      </c>
      <c r="DP28" s="136" t="str">
        <f t="shared" si="13"/>
        <v/>
      </c>
      <c r="DQ28" s="135">
        <f>'Tag 14'!F56</f>
        <v>0</v>
      </c>
      <c r="DR28" s="135">
        <f>'Tag 14'!G56</f>
        <v>0</v>
      </c>
      <c r="DS28" s="135">
        <f>'Tag 14'!H56</f>
        <v>0</v>
      </c>
      <c r="DT28" s="135">
        <f>'Tag 14'!I56</f>
        <v>0</v>
      </c>
      <c r="DU28" s="135">
        <f>'Tag 14'!J56</f>
        <v>0</v>
      </c>
      <c r="DV28" s="135">
        <f>'Tag 14'!K56</f>
        <v>0</v>
      </c>
    </row>
    <row r="29" spans="1:126" x14ac:dyDescent="0.25">
      <c r="A29" s="7" t="str">
        <f>'Tag 1'!B57</f>
        <v/>
      </c>
      <c r="B29" s="7" t="str">
        <f>'Tag 1'!C57</f>
        <v/>
      </c>
      <c r="C29" s="136" t="str">
        <f t="shared" si="0"/>
        <v/>
      </c>
      <c r="D29" s="124">
        <f>'Tag 1'!F57</f>
        <v>0</v>
      </c>
      <c r="E29" s="124">
        <f>'Tag 1'!G57</f>
        <v>0</v>
      </c>
      <c r="F29" s="124">
        <f>'Tag 1'!H57</f>
        <v>0</v>
      </c>
      <c r="G29" s="124">
        <f>'Tag 1'!I57</f>
        <v>0</v>
      </c>
      <c r="H29" s="124">
        <f>'Tag 1'!J57</f>
        <v>0</v>
      </c>
      <c r="I29" s="124">
        <f>'Tag 1'!K57</f>
        <v>0</v>
      </c>
      <c r="J29" s="7" t="str">
        <f>'Tag 2'!B57</f>
        <v/>
      </c>
      <c r="K29" s="7" t="str">
        <f>'Tag 2'!C57</f>
        <v/>
      </c>
      <c r="L29" s="136" t="str">
        <f t="shared" si="1"/>
        <v/>
      </c>
      <c r="M29" s="135">
        <f>'Tag 2'!F57</f>
        <v>0</v>
      </c>
      <c r="N29" s="135">
        <f>'Tag 2'!G57</f>
        <v>0</v>
      </c>
      <c r="O29" s="135">
        <f>'Tag 2'!H57</f>
        <v>0</v>
      </c>
      <c r="P29" s="135">
        <f>'Tag 2'!I57</f>
        <v>0</v>
      </c>
      <c r="Q29" s="135">
        <f>'Tag 2'!J57</f>
        <v>0</v>
      </c>
      <c r="R29" s="135">
        <f>'Tag 2'!K57</f>
        <v>0</v>
      </c>
      <c r="S29" s="7" t="str">
        <f>'Tag 3'!B57</f>
        <v/>
      </c>
      <c r="T29" s="7" t="str">
        <f>'Tag 3'!C57</f>
        <v/>
      </c>
      <c r="U29" s="136" t="str">
        <f t="shared" si="2"/>
        <v/>
      </c>
      <c r="V29" s="135">
        <f>'Tag 3'!F57</f>
        <v>0</v>
      </c>
      <c r="W29" s="135">
        <f>'Tag 3'!G57</f>
        <v>0</v>
      </c>
      <c r="X29" s="135">
        <f>'Tag 3'!H57</f>
        <v>0</v>
      </c>
      <c r="Y29" s="135">
        <f>'Tag 3'!I57</f>
        <v>0</v>
      </c>
      <c r="Z29" s="135">
        <f>'Tag 3'!J57</f>
        <v>0</v>
      </c>
      <c r="AA29" s="135">
        <f>'Tag 3'!K57</f>
        <v>0</v>
      </c>
      <c r="AB29" s="7" t="str">
        <f>'Tag 4'!B57</f>
        <v/>
      </c>
      <c r="AC29" s="7" t="str">
        <f>'Tag 4'!C57</f>
        <v/>
      </c>
      <c r="AD29" s="136" t="str">
        <f t="shared" si="3"/>
        <v/>
      </c>
      <c r="AE29" s="135">
        <f>'Tag 4'!F57</f>
        <v>0</v>
      </c>
      <c r="AF29" s="135">
        <f>'Tag 4'!G57</f>
        <v>0</v>
      </c>
      <c r="AG29" s="135">
        <f>'Tag 4'!H57</f>
        <v>0</v>
      </c>
      <c r="AH29" s="135">
        <f>'Tag 4'!I57</f>
        <v>0</v>
      </c>
      <c r="AI29" s="135">
        <f>'Tag 4'!J57</f>
        <v>0</v>
      </c>
      <c r="AJ29" s="135">
        <f>'Tag 4'!K57</f>
        <v>0</v>
      </c>
      <c r="AK29" s="7" t="str">
        <f>'Tag 5'!B57</f>
        <v/>
      </c>
      <c r="AL29" s="7" t="str">
        <f>'Tag 5'!C57</f>
        <v/>
      </c>
      <c r="AM29" s="136" t="str">
        <f t="shared" si="4"/>
        <v/>
      </c>
      <c r="AN29" s="135">
        <f>'Tag 5'!F57</f>
        <v>0</v>
      </c>
      <c r="AO29" s="135">
        <f>'Tag 5'!G57</f>
        <v>0</v>
      </c>
      <c r="AP29" s="135">
        <f>'Tag 5'!H57</f>
        <v>0</v>
      </c>
      <c r="AQ29" s="135">
        <f>'Tag 5'!I57</f>
        <v>0</v>
      </c>
      <c r="AR29" s="135">
        <f>'Tag 5'!J57</f>
        <v>0</v>
      </c>
      <c r="AS29" s="135">
        <f>'Tag 5'!K57</f>
        <v>0</v>
      </c>
      <c r="AT29" s="7" t="str">
        <f>'Tag 6'!B57</f>
        <v/>
      </c>
      <c r="AU29" s="7" t="str">
        <f>'Tag 6'!C57</f>
        <v/>
      </c>
      <c r="AV29" s="136" t="str">
        <f t="shared" si="5"/>
        <v/>
      </c>
      <c r="AW29" s="135">
        <f>'Tag 6'!F57</f>
        <v>0</v>
      </c>
      <c r="AX29" s="135">
        <f>'Tag 6'!G57</f>
        <v>0</v>
      </c>
      <c r="AY29" s="135">
        <f>'Tag 6'!H57</f>
        <v>0</v>
      </c>
      <c r="AZ29" s="135">
        <f>'Tag 6'!I57</f>
        <v>0</v>
      </c>
      <c r="BA29" s="135">
        <f>'Tag 6'!J57</f>
        <v>0</v>
      </c>
      <c r="BB29" s="135">
        <f>'Tag 6'!K57</f>
        <v>0</v>
      </c>
      <c r="BC29" s="7" t="str">
        <f>'Tag 7'!B57</f>
        <v/>
      </c>
      <c r="BD29" s="7" t="str">
        <f>'Tag 7'!C57</f>
        <v/>
      </c>
      <c r="BE29" s="136" t="str">
        <f t="shared" si="6"/>
        <v/>
      </c>
      <c r="BF29" s="135">
        <f>'Tag 7'!F57</f>
        <v>0</v>
      </c>
      <c r="BG29" s="135">
        <f>'Tag 7'!G57</f>
        <v>0</v>
      </c>
      <c r="BH29" s="135">
        <f>'Tag 7'!H57</f>
        <v>0</v>
      </c>
      <c r="BI29" s="135">
        <f>'Tag 7'!I57</f>
        <v>0</v>
      </c>
      <c r="BJ29" s="135">
        <f>'Tag 7'!J57</f>
        <v>0</v>
      </c>
      <c r="BK29" s="135">
        <f>'Tag 7'!K57</f>
        <v>0</v>
      </c>
      <c r="BL29" s="7" t="str">
        <f>'Tag 8'!B57</f>
        <v/>
      </c>
      <c r="BM29" s="7" t="str">
        <f>'Tag 8'!C57</f>
        <v/>
      </c>
      <c r="BN29" s="136" t="str">
        <f t="shared" si="7"/>
        <v/>
      </c>
      <c r="BO29" s="135">
        <f>'Tag 8'!F57</f>
        <v>0</v>
      </c>
      <c r="BP29" s="135">
        <f>'Tag 8'!G57</f>
        <v>0</v>
      </c>
      <c r="BQ29" s="135">
        <f>'Tag 8'!H57</f>
        <v>0</v>
      </c>
      <c r="BR29" s="135">
        <f>'Tag 8'!I57</f>
        <v>0</v>
      </c>
      <c r="BS29" s="135">
        <f>'Tag 8'!J57</f>
        <v>0</v>
      </c>
      <c r="BT29" s="135">
        <f>'Tag 8'!K57</f>
        <v>0</v>
      </c>
      <c r="BU29" s="7" t="str">
        <f>'Tag 9'!B57</f>
        <v/>
      </c>
      <c r="BV29" s="7" t="str">
        <f>'Tag 9'!C57</f>
        <v/>
      </c>
      <c r="BW29" s="136" t="str">
        <f t="shared" si="8"/>
        <v/>
      </c>
      <c r="BX29" s="135">
        <f>'Tag 9'!F57</f>
        <v>0</v>
      </c>
      <c r="BY29" s="135">
        <f>'Tag 9'!G57</f>
        <v>0</v>
      </c>
      <c r="BZ29" s="135">
        <f>'Tag 9'!H57</f>
        <v>0</v>
      </c>
      <c r="CA29" s="135">
        <f>'Tag 9'!I57</f>
        <v>0</v>
      </c>
      <c r="CB29" s="135">
        <f>'Tag 9'!J57</f>
        <v>0</v>
      </c>
      <c r="CC29" s="135">
        <f>'Tag 9'!K57</f>
        <v>0</v>
      </c>
      <c r="CD29" s="7" t="str">
        <f>'Tag 10'!B57</f>
        <v/>
      </c>
      <c r="CE29" s="7" t="str">
        <f>'Tag 10'!C57</f>
        <v/>
      </c>
      <c r="CF29" s="136" t="str">
        <f t="shared" si="9"/>
        <v/>
      </c>
      <c r="CG29" s="135">
        <f>'Tag 10'!F57</f>
        <v>0</v>
      </c>
      <c r="CH29" s="135">
        <f>'Tag 10'!G57</f>
        <v>0</v>
      </c>
      <c r="CI29" s="135">
        <f>'Tag 10'!H57</f>
        <v>0</v>
      </c>
      <c r="CJ29" s="135">
        <f>'Tag 10'!I57</f>
        <v>0</v>
      </c>
      <c r="CK29" s="135">
        <f>'Tag 10'!J57</f>
        <v>0</v>
      </c>
      <c r="CL29" s="135">
        <f>'Tag 10'!K57</f>
        <v>0</v>
      </c>
      <c r="CM29" s="7" t="str">
        <f>'Tag 11'!B57</f>
        <v/>
      </c>
      <c r="CN29" s="7" t="str">
        <f>'Tag 11'!C57</f>
        <v/>
      </c>
      <c r="CO29" s="136" t="str">
        <f t="shared" si="10"/>
        <v/>
      </c>
      <c r="CP29" s="135">
        <f>'Tag 11'!F57</f>
        <v>0</v>
      </c>
      <c r="CQ29" s="135">
        <f>'Tag 11'!G57</f>
        <v>0</v>
      </c>
      <c r="CR29" s="135">
        <f>'Tag 11'!H57</f>
        <v>0</v>
      </c>
      <c r="CS29" s="135">
        <f>'Tag 11'!I57</f>
        <v>0</v>
      </c>
      <c r="CT29" s="135">
        <f>'Tag 11'!J57</f>
        <v>0</v>
      </c>
      <c r="CU29" s="135">
        <f>'Tag 11'!K57</f>
        <v>0</v>
      </c>
      <c r="CV29" s="7" t="str">
        <f>'Tag 12'!B57</f>
        <v/>
      </c>
      <c r="CW29" s="7" t="str">
        <f>'Tag 12'!C57</f>
        <v/>
      </c>
      <c r="CX29" s="136" t="str">
        <f t="shared" si="11"/>
        <v/>
      </c>
      <c r="CY29" s="135">
        <f>'Tag 12'!F57</f>
        <v>0</v>
      </c>
      <c r="CZ29" s="135">
        <f>'Tag 12'!G57</f>
        <v>0</v>
      </c>
      <c r="DA29" s="135">
        <f>'Tag 12'!H57</f>
        <v>0</v>
      </c>
      <c r="DB29" s="135">
        <f>'Tag 12'!I57</f>
        <v>0</v>
      </c>
      <c r="DC29" s="135">
        <f>'Tag 12'!J57</f>
        <v>0</v>
      </c>
      <c r="DD29" s="135">
        <f>'Tag 12'!K57</f>
        <v>0</v>
      </c>
      <c r="DE29" s="7" t="str">
        <f>'Tag 13'!B57</f>
        <v/>
      </c>
      <c r="DF29" s="7" t="str">
        <f>'Tag 13'!C57</f>
        <v/>
      </c>
      <c r="DG29" s="136" t="str">
        <f t="shared" si="12"/>
        <v/>
      </c>
      <c r="DH29" s="135">
        <f>'Tag 13'!F57</f>
        <v>0</v>
      </c>
      <c r="DI29" s="135">
        <f>'Tag 13'!G57</f>
        <v>0</v>
      </c>
      <c r="DJ29" s="135">
        <f>'Tag 13'!H57</f>
        <v>0</v>
      </c>
      <c r="DK29" s="135">
        <f>'Tag 13'!I57</f>
        <v>0</v>
      </c>
      <c r="DL29" s="135">
        <f>'Tag 13'!J57</f>
        <v>0</v>
      </c>
      <c r="DM29" s="135">
        <f>'Tag 13'!K57</f>
        <v>0</v>
      </c>
      <c r="DN29" s="7" t="str">
        <f>'Tag 14'!B57</f>
        <v/>
      </c>
      <c r="DO29" s="7" t="str">
        <f>'Tag 14'!C57</f>
        <v/>
      </c>
      <c r="DP29" s="136" t="str">
        <f t="shared" si="13"/>
        <v/>
      </c>
      <c r="DQ29" s="135">
        <f>'Tag 14'!F57</f>
        <v>0</v>
      </c>
      <c r="DR29" s="135">
        <f>'Tag 14'!G57</f>
        <v>0</v>
      </c>
      <c r="DS29" s="135">
        <f>'Tag 14'!H57</f>
        <v>0</v>
      </c>
      <c r="DT29" s="135">
        <f>'Tag 14'!I57</f>
        <v>0</v>
      </c>
      <c r="DU29" s="135">
        <f>'Tag 14'!J57</f>
        <v>0</v>
      </c>
      <c r="DV29" s="135">
        <f>'Tag 14'!K57</f>
        <v>0</v>
      </c>
    </row>
    <row r="30" spans="1:126" x14ac:dyDescent="0.25">
      <c r="A30" s="7" t="str">
        <f>'Tag 1'!B58</f>
        <v/>
      </c>
      <c r="B30" s="7" t="str">
        <f>'Tag 1'!C58</f>
        <v/>
      </c>
      <c r="C30" s="136" t="str">
        <f t="shared" si="0"/>
        <v/>
      </c>
      <c r="D30" s="124">
        <f>'Tag 1'!F58</f>
        <v>0</v>
      </c>
      <c r="E30" s="124">
        <f>'Tag 1'!G58</f>
        <v>0</v>
      </c>
      <c r="F30" s="124">
        <f>'Tag 1'!H58</f>
        <v>0</v>
      </c>
      <c r="G30" s="124">
        <f>'Tag 1'!I58</f>
        <v>0</v>
      </c>
      <c r="H30" s="124">
        <f>'Tag 1'!J58</f>
        <v>0</v>
      </c>
      <c r="I30" s="124">
        <f>'Tag 1'!K58</f>
        <v>0</v>
      </c>
      <c r="J30" s="7" t="str">
        <f>'Tag 2'!B58</f>
        <v/>
      </c>
      <c r="K30" s="7" t="str">
        <f>'Tag 2'!C58</f>
        <v/>
      </c>
      <c r="L30" s="136" t="str">
        <f t="shared" si="1"/>
        <v/>
      </c>
      <c r="M30" s="135">
        <f>'Tag 2'!F58</f>
        <v>0</v>
      </c>
      <c r="N30" s="135">
        <f>'Tag 2'!G58</f>
        <v>0</v>
      </c>
      <c r="O30" s="135">
        <f>'Tag 2'!H58</f>
        <v>0</v>
      </c>
      <c r="P30" s="135">
        <f>'Tag 2'!I58</f>
        <v>0</v>
      </c>
      <c r="Q30" s="135">
        <f>'Tag 2'!J58</f>
        <v>0</v>
      </c>
      <c r="R30" s="135">
        <f>'Tag 2'!K58</f>
        <v>0</v>
      </c>
      <c r="S30" s="7" t="str">
        <f>'Tag 3'!B58</f>
        <v/>
      </c>
      <c r="T30" s="7" t="str">
        <f>'Tag 3'!C58</f>
        <v/>
      </c>
      <c r="U30" s="136" t="str">
        <f t="shared" si="2"/>
        <v/>
      </c>
      <c r="V30" s="135">
        <f>'Tag 3'!F58</f>
        <v>0</v>
      </c>
      <c r="W30" s="135">
        <f>'Tag 3'!G58</f>
        <v>0</v>
      </c>
      <c r="X30" s="135">
        <f>'Tag 3'!H58</f>
        <v>0</v>
      </c>
      <c r="Y30" s="135">
        <f>'Tag 3'!I58</f>
        <v>0</v>
      </c>
      <c r="Z30" s="135">
        <f>'Tag 3'!J58</f>
        <v>0</v>
      </c>
      <c r="AA30" s="135">
        <f>'Tag 3'!K58</f>
        <v>0</v>
      </c>
      <c r="AB30" s="7" t="str">
        <f>'Tag 4'!B58</f>
        <v/>
      </c>
      <c r="AC30" s="7" t="str">
        <f>'Tag 4'!C58</f>
        <v/>
      </c>
      <c r="AD30" s="136" t="str">
        <f t="shared" si="3"/>
        <v/>
      </c>
      <c r="AE30" s="135">
        <f>'Tag 4'!F58</f>
        <v>0</v>
      </c>
      <c r="AF30" s="135">
        <f>'Tag 4'!G58</f>
        <v>0</v>
      </c>
      <c r="AG30" s="135">
        <f>'Tag 4'!H58</f>
        <v>0</v>
      </c>
      <c r="AH30" s="135">
        <f>'Tag 4'!I58</f>
        <v>0</v>
      </c>
      <c r="AI30" s="135">
        <f>'Tag 4'!J58</f>
        <v>0</v>
      </c>
      <c r="AJ30" s="135">
        <f>'Tag 4'!K58</f>
        <v>0</v>
      </c>
      <c r="AK30" s="7" t="str">
        <f>'Tag 5'!B58</f>
        <v/>
      </c>
      <c r="AL30" s="7" t="str">
        <f>'Tag 5'!C58</f>
        <v/>
      </c>
      <c r="AM30" s="136" t="str">
        <f t="shared" si="4"/>
        <v/>
      </c>
      <c r="AN30" s="135">
        <f>'Tag 5'!F58</f>
        <v>0</v>
      </c>
      <c r="AO30" s="135">
        <f>'Tag 5'!G58</f>
        <v>0</v>
      </c>
      <c r="AP30" s="135">
        <f>'Tag 5'!H58</f>
        <v>0</v>
      </c>
      <c r="AQ30" s="135">
        <f>'Tag 5'!I58</f>
        <v>0</v>
      </c>
      <c r="AR30" s="135">
        <f>'Tag 5'!J58</f>
        <v>0</v>
      </c>
      <c r="AS30" s="135">
        <f>'Tag 5'!K58</f>
        <v>0</v>
      </c>
      <c r="AT30" s="7" t="str">
        <f>'Tag 6'!B58</f>
        <v/>
      </c>
      <c r="AU30" s="7" t="str">
        <f>'Tag 6'!C58</f>
        <v/>
      </c>
      <c r="AV30" s="136" t="str">
        <f t="shared" si="5"/>
        <v/>
      </c>
      <c r="AW30" s="135">
        <f>'Tag 6'!F58</f>
        <v>0</v>
      </c>
      <c r="AX30" s="135">
        <f>'Tag 6'!G58</f>
        <v>0</v>
      </c>
      <c r="AY30" s="135">
        <f>'Tag 6'!H58</f>
        <v>0</v>
      </c>
      <c r="AZ30" s="135">
        <f>'Tag 6'!I58</f>
        <v>0</v>
      </c>
      <c r="BA30" s="135">
        <f>'Tag 6'!J58</f>
        <v>0</v>
      </c>
      <c r="BB30" s="135">
        <f>'Tag 6'!K58</f>
        <v>0</v>
      </c>
      <c r="BC30" s="7" t="str">
        <f>'Tag 7'!B58</f>
        <v/>
      </c>
      <c r="BD30" s="7" t="str">
        <f>'Tag 7'!C58</f>
        <v/>
      </c>
      <c r="BE30" s="136" t="str">
        <f t="shared" si="6"/>
        <v/>
      </c>
      <c r="BF30" s="135">
        <f>'Tag 7'!F58</f>
        <v>0</v>
      </c>
      <c r="BG30" s="135">
        <f>'Tag 7'!G58</f>
        <v>0</v>
      </c>
      <c r="BH30" s="135">
        <f>'Tag 7'!H58</f>
        <v>0</v>
      </c>
      <c r="BI30" s="135">
        <f>'Tag 7'!I58</f>
        <v>0</v>
      </c>
      <c r="BJ30" s="135">
        <f>'Tag 7'!J58</f>
        <v>0</v>
      </c>
      <c r="BK30" s="135">
        <f>'Tag 7'!K58</f>
        <v>0</v>
      </c>
      <c r="BL30" s="7" t="str">
        <f>'Tag 8'!B58</f>
        <v/>
      </c>
      <c r="BM30" s="7" t="str">
        <f>'Tag 8'!C58</f>
        <v/>
      </c>
      <c r="BN30" s="136" t="str">
        <f t="shared" si="7"/>
        <v/>
      </c>
      <c r="BO30" s="135">
        <f>'Tag 8'!F58</f>
        <v>0</v>
      </c>
      <c r="BP30" s="135">
        <f>'Tag 8'!G58</f>
        <v>0</v>
      </c>
      <c r="BQ30" s="135">
        <f>'Tag 8'!H58</f>
        <v>0</v>
      </c>
      <c r="BR30" s="135">
        <f>'Tag 8'!I58</f>
        <v>0</v>
      </c>
      <c r="BS30" s="135">
        <f>'Tag 8'!J58</f>
        <v>0</v>
      </c>
      <c r="BT30" s="135">
        <f>'Tag 8'!K58</f>
        <v>0</v>
      </c>
      <c r="BU30" s="7" t="str">
        <f>'Tag 9'!B58</f>
        <v/>
      </c>
      <c r="BV30" s="7" t="str">
        <f>'Tag 9'!C58</f>
        <v/>
      </c>
      <c r="BW30" s="136" t="str">
        <f t="shared" si="8"/>
        <v/>
      </c>
      <c r="BX30" s="135">
        <f>'Tag 9'!F58</f>
        <v>0</v>
      </c>
      <c r="BY30" s="135">
        <f>'Tag 9'!G58</f>
        <v>0</v>
      </c>
      <c r="BZ30" s="135">
        <f>'Tag 9'!H58</f>
        <v>0</v>
      </c>
      <c r="CA30" s="135">
        <f>'Tag 9'!I58</f>
        <v>0</v>
      </c>
      <c r="CB30" s="135">
        <f>'Tag 9'!J58</f>
        <v>0</v>
      </c>
      <c r="CC30" s="135">
        <f>'Tag 9'!K58</f>
        <v>0</v>
      </c>
      <c r="CD30" s="7" t="str">
        <f>'Tag 10'!B58</f>
        <v/>
      </c>
      <c r="CE30" s="7" t="str">
        <f>'Tag 10'!C58</f>
        <v/>
      </c>
      <c r="CF30" s="136" t="str">
        <f t="shared" si="9"/>
        <v/>
      </c>
      <c r="CG30" s="135">
        <f>'Tag 10'!F58</f>
        <v>0</v>
      </c>
      <c r="CH30" s="135">
        <f>'Tag 10'!G58</f>
        <v>0</v>
      </c>
      <c r="CI30" s="135">
        <f>'Tag 10'!H58</f>
        <v>0</v>
      </c>
      <c r="CJ30" s="135">
        <f>'Tag 10'!I58</f>
        <v>0</v>
      </c>
      <c r="CK30" s="135">
        <f>'Tag 10'!J58</f>
        <v>0</v>
      </c>
      <c r="CL30" s="135">
        <f>'Tag 10'!K58</f>
        <v>0</v>
      </c>
      <c r="CM30" s="7" t="str">
        <f>'Tag 11'!B58</f>
        <v/>
      </c>
      <c r="CN30" s="7" t="str">
        <f>'Tag 11'!C58</f>
        <v/>
      </c>
      <c r="CO30" s="136" t="str">
        <f t="shared" si="10"/>
        <v/>
      </c>
      <c r="CP30" s="135">
        <f>'Tag 11'!F58</f>
        <v>0</v>
      </c>
      <c r="CQ30" s="135">
        <f>'Tag 11'!G58</f>
        <v>0</v>
      </c>
      <c r="CR30" s="135">
        <f>'Tag 11'!H58</f>
        <v>0</v>
      </c>
      <c r="CS30" s="135">
        <f>'Tag 11'!I58</f>
        <v>0</v>
      </c>
      <c r="CT30" s="135">
        <f>'Tag 11'!J58</f>
        <v>0</v>
      </c>
      <c r="CU30" s="135">
        <f>'Tag 11'!K58</f>
        <v>0</v>
      </c>
      <c r="CV30" s="7" t="str">
        <f>'Tag 12'!B58</f>
        <v/>
      </c>
      <c r="CW30" s="7" t="str">
        <f>'Tag 12'!C58</f>
        <v/>
      </c>
      <c r="CX30" s="136" t="str">
        <f t="shared" si="11"/>
        <v/>
      </c>
      <c r="CY30" s="135">
        <f>'Tag 12'!F58</f>
        <v>0</v>
      </c>
      <c r="CZ30" s="135">
        <f>'Tag 12'!G58</f>
        <v>0</v>
      </c>
      <c r="DA30" s="135">
        <f>'Tag 12'!H58</f>
        <v>0</v>
      </c>
      <c r="DB30" s="135">
        <f>'Tag 12'!I58</f>
        <v>0</v>
      </c>
      <c r="DC30" s="135">
        <f>'Tag 12'!J58</f>
        <v>0</v>
      </c>
      <c r="DD30" s="135">
        <f>'Tag 12'!K58</f>
        <v>0</v>
      </c>
      <c r="DE30" s="7" t="str">
        <f>'Tag 13'!B58</f>
        <v/>
      </c>
      <c r="DF30" s="7" t="str">
        <f>'Tag 13'!C58</f>
        <v/>
      </c>
      <c r="DG30" s="136" t="str">
        <f t="shared" si="12"/>
        <v/>
      </c>
      <c r="DH30" s="135">
        <f>'Tag 13'!F58</f>
        <v>0</v>
      </c>
      <c r="DI30" s="135">
        <f>'Tag 13'!G58</f>
        <v>0</v>
      </c>
      <c r="DJ30" s="135">
        <f>'Tag 13'!H58</f>
        <v>0</v>
      </c>
      <c r="DK30" s="135">
        <f>'Tag 13'!I58</f>
        <v>0</v>
      </c>
      <c r="DL30" s="135">
        <f>'Tag 13'!J58</f>
        <v>0</v>
      </c>
      <c r="DM30" s="135">
        <f>'Tag 13'!K58</f>
        <v>0</v>
      </c>
      <c r="DN30" s="7" t="str">
        <f>'Tag 14'!B58</f>
        <v/>
      </c>
      <c r="DO30" s="7" t="str">
        <f>'Tag 14'!C58</f>
        <v/>
      </c>
      <c r="DP30" s="136" t="str">
        <f t="shared" si="13"/>
        <v/>
      </c>
      <c r="DQ30" s="135">
        <f>'Tag 14'!F58</f>
        <v>0</v>
      </c>
      <c r="DR30" s="135">
        <f>'Tag 14'!G58</f>
        <v>0</v>
      </c>
      <c r="DS30" s="135">
        <f>'Tag 14'!H58</f>
        <v>0</v>
      </c>
      <c r="DT30" s="135">
        <f>'Tag 14'!I58</f>
        <v>0</v>
      </c>
      <c r="DU30" s="135">
        <f>'Tag 14'!J58</f>
        <v>0</v>
      </c>
      <c r="DV30" s="135">
        <f>'Tag 14'!K58</f>
        <v>0</v>
      </c>
    </row>
    <row r="31" spans="1:126" x14ac:dyDescent="0.25">
      <c r="A31" s="7" t="str">
        <f>'Tag 1'!B59</f>
        <v/>
      </c>
      <c r="B31" s="7" t="str">
        <f>'Tag 1'!C59</f>
        <v/>
      </c>
      <c r="C31" s="136" t="str">
        <f t="shared" si="0"/>
        <v/>
      </c>
      <c r="D31" s="124">
        <f>'Tag 1'!F59</f>
        <v>0</v>
      </c>
      <c r="E31" s="124">
        <f>'Tag 1'!G59</f>
        <v>0</v>
      </c>
      <c r="F31" s="124">
        <f>'Tag 1'!H59</f>
        <v>0</v>
      </c>
      <c r="G31" s="124">
        <f>'Tag 1'!I59</f>
        <v>0</v>
      </c>
      <c r="H31" s="124">
        <f>'Tag 1'!J59</f>
        <v>0</v>
      </c>
      <c r="I31" s="124">
        <f>'Tag 1'!K59</f>
        <v>0</v>
      </c>
      <c r="J31" s="7" t="str">
        <f>'Tag 2'!B59</f>
        <v/>
      </c>
      <c r="K31" s="7" t="str">
        <f>'Tag 2'!C59</f>
        <v/>
      </c>
      <c r="L31" s="136" t="str">
        <f t="shared" si="1"/>
        <v/>
      </c>
      <c r="M31" s="135">
        <f>'Tag 2'!F59</f>
        <v>0</v>
      </c>
      <c r="N31" s="135">
        <f>'Tag 2'!G59</f>
        <v>0</v>
      </c>
      <c r="O31" s="135">
        <f>'Tag 2'!H59</f>
        <v>0</v>
      </c>
      <c r="P31" s="135">
        <f>'Tag 2'!I59</f>
        <v>0</v>
      </c>
      <c r="Q31" s="135">
        <f>'Tag 2'!J59</f>
        <v>0</v>
      </c>
      <c r="R31" s="135">
        <f>'Tag 2'!K59</f>
        <v>0</v>
      </c>
      <c r="S31" s="7" t="str">
        <f>'Tag 3'!B59</f>
        <v/>
      </c>
      <c r="T31" s="7" t="str">
        <f>'Tag 3'!C59</f>
        <v/>
      </c>
      <c r="U31" s="136" t="str">
        <f t="shared" si="2"/>
        <v/>
      </c>
      <c r="V31" s="135">
        <f>'Tag 3'!F59</f>
        <v>0</v>
      </c>
      <c r="W31" s="135">
        <f>'Tag 3'!G59</f>
        <v>0</v>
      </c>
      <c r="X31" s="135">
        <f>'Tag 3'!H59</f>
        <v>0</v>
      </c>
      <c r="Y31" s="135">
        <f>'Tag 3'!I59</f>
        <v>0</v>
      </c>
      <c r="Z31" s="135">
        <f>'Tag 3'!J59</f>
        <v>0</v>
      </c>
      <c r="AA31" s="135">
        <f>'Tag 3'!K59</f>
        <v>0</v>
      </c>
      <c r="AB31" s="7" t="str">
        <f>'Tag 4'!B59</f>
        <v/>
      </c>
      <c r="AC31" s="7" t="str">
        <f>'Tag 4'!C59</f>
        <v/>
      </c>
      <c r="AD31" s="136" t="str">
        <f t="shared" si="3"/>
        <v/>
      </c>
      <c r="AE31" s="135">
        <f>'Tag 4'!F59</f>
        <v>0</v>
      </c>
      <c r="AF31" s="135">
        <f>'Tag 4'!G59</f>
        <v>0</v>
      </c>
      <c r="AG31" s="135">
        <f>'Tag 4'!H59</f>
        <v>0</v>
      </c>
      <c r="AH31" s="135">
        <f>'Tag 4'!I59</f>
        <v>0</v>
      </c>
      <c r="AI31" s="135">
        <f>'Tag 4'!J59</f>
        <v>0</v>
      </c>
      <c r="AJ31" s="135">
        <f>'Tag 4'!K59</f>
        <v>0</v>
      </c>
      <c r="AK31" s="7" t="str">
        <f>'Tag 5'!B59</f>
        <v/>
      </c>
      <c r="AL31" s="7" t="str">
        <f>'Tag 5'!C59</f>
        <v/>
      </c>
      <c r="AM31" s="136" t="str">
        <f t="shared" si="4"/>
        <v/>
      </c>
      <c r="AN31" s="135">
        <f>'Tag 5'!F59</f>
        <v>0</v>
      </c>
      <c r="AO31" s="135">
        <f>'Tag 5'!G59</f>
        <v>0</v>
      </c>
      <c r="AP31" s="135">
        <f>'Tag 5'!H59</f>
        <v>0</v>
      </c>
      <c r="AQ31" s="135">
        <f>'Tag 5'!I59</f>
        <v>0</v>
      </c>
      <c r="AR31" s="135">
        <f>'Tag 5'!J59</f>
        <v>0</v>
      </c>
      <c r="AS31" s="135">
        <f>'Tag 5'!K59</f>
        <v>0</v>
      </c>
      <c r="AT31" s="7" t="str">
        <f>'Tag 6'!B59</f>
        <v/>
      </c>
      <c r="AU31" s="7" t="str">
        <f>'Tag 6'!C59</f>
        <v/>
      </c>
      <c r="AV31" s="136" t="str">
        <f t="shared" si="5"/>
        <v/>
      </c>
      <c r="AW31" s="135">
        <f>'Tag 6'!F59</f>
        <v>0</v>
      </c>
      <c r="AX31" s="135">
        <f>'Tag 6'!G59</f>
        <v>0</v>
      </c>
      <c r="AY31" s="135">
        <f>'Tag 6'!H59</f>
        <v>0</v>
      </c>
      <c r="AZ31" s="135">
        <f>'Tag 6'!I59</f>
        <v>0</v>
      </c>
      <c r="BA31" s="135">
        <f>'Tag 6'!J59</f>
        <v>0</v>
      </c>
      <c r="BB31" s="135">
        <f>'Tag 6'!K59</f>
        <v>0</v>
      </c>
      <c r="BC31" s="7" t="str">
        <f>'Tag 7'!B59</f>
        <v/>
      </c>
      <c r="BD31" s="7" t="str">
        <f>'Tag 7'!C59</f>
        <v/>
      </c>
      <c r="BE31" s="136" t="str">
        <f t="shared" si="6"/>
        <v/>
      </c>
      <c r="BF31" s="135">
        <f>'Tag 7'!F59</f>
        <v>0</v>
      </c>
      <c r="BG31" s="135">
        <f>'Tag 7'!G59</f>
        <v>0</v>
      </c>
      <c r="BH31" s="135">
        <f>'Tag 7'!H59</f>
        <v>0</v>
      </c>
      <c r="BI31" s="135">
        <f>'Tag 7'!I59</f>
        <v>0</v>
      </c>
      <c r="BJ31" s="135">
        <f>'Tag 7'!J59</f>
        <v>0</v>
      </c>
      <c r="BK31" s="135">
        <f>'Tag 7'!K59</f>
        <v>0</v>
      </c>
      <c r="BL31" s="7" t="str">
        <f>'Tag 8'!B59</f>
        <v/>
      </c>
      <c r="BM31" s="7" t="str">
        <f>'Tag 8'!C59</f>
        <v/>
      </c>
      <c r="BN31" s="136" t="str">
        <f t="shared" si="7"/>
        <v/>
      </c>
      <c r="BO31" s="135">
        <f>'Tag 8'!F59</f>
        <v>0</v>
      </c>
      <c r="BP31" s="135">
        <f>'Tag 8'!G59</f>
        <v>0</v>
      </c>
      <c r="BQ31" s="135">
        <f>'Tag 8'!H59</f>
        <v>0</v>
      </c>
      <c r="BR31" s="135">
        <f>'Tag 8'!I59</f>
        <v>0</v>
      </c>
      <c r="BS31" s="135">
        <f>'Tag 8'!J59</f>
        <v>0</v>
      </c>
      <c r="BT31" s="135">
        <f>'Tag 8'!K59</f>
        <v>0</v>
      </c>
      <c r="BU31" s="7" t="str">
        <f>'Tag 9'!B59</f>
        <v/>
      </c>
      <c r="BV31" s="7" t="str">
        <f>'Tag 9'!C59</f>
        <v/>
      </c>
      <c r="BW31" s="136" t="str">
        <f t="shared" si="8"/>
        <v/>
      </c>
      <c r="BX31" s="135">
        <f>'Tag 9'!F59</f>
        <v>0</v>
      </c>
      <c r="BY31" s="135">
        <f>'Tag 9'!G59</f>
        <v>0</v>
      </c>
      <c r="BZ31" s="135">
        <f>'Tag 9'!H59</f>
        <v>0</v>
      </c>
      <c r="CA31" s="135">
        <f>'Tag 9'!I59</f>
        <v>0</v>
      </c>
      <c r="CB31" s="135">
        <f>'Tag 9'!J59</f>
        <v>0</v>
      </c>
      <c r="CC31" s="135">
        <f>'Tag 9'!K59</f>
        <v>0</v>
      </c>
      <c r="CD31" s="7" t="str">
        <f>'Tag 10'!B59</f>
        <v/>
      </c>
      <c r="CE31" s="7" t="str">
        <f>'Tag 10'!C59</f>
        <v/>
      </c>
      <c r="CF31" s="136" t="str">
        <f t="shared" si="9"/>
        <v/>
      </c>
      <c r="CG31" s="135">
        <f>'Tag 10'!F59</f>
        <v>0</v>
      </c>
      <c r="CH31" s="135">
        <f>'Tag 10'!G59</f>
        <v>0</v>
      </c>
      <c r="CI31" s="135">
        <f>'Tag 10'!H59</f>
        <v>0</v>
      </c>
      <c r="CJ31" s="135">
        <f>'Tag 10'!I59</f>
        <v>0</v>
      </c>
      <c r="CK31" s="135">
        <f>'Tag 10'!J59</f>
        <v>0</v>
      </c>
      <c r="CL31" s="135">
        <f>'Tag 10'!K59</f>
        <v>0</v>
      </c>
      <c r="CM31" s="7" t="str">
        <f>'Tag 11'!B59</f>
        <v/>
      </c>
      <c r="CN31" s="7" t="str">
        <f>'Tag 11'!C59</f>
        <v/>
      </c>
      <c r="CO31" s="136" t="str">
        <f t="shared" si="10"/>
        <v/>
      </c>
      <c r="CP31" s="135">
        <f>'Tag 11'!F59</f>
        <v>0</v>
      </c>
      <c r="CQ31" s="135">
        <f>'Tag 11'!G59</f>
        <v>0</v>
      </c>
      <c r="CR31" s="135">
        <f>'Tag 11'!H59</f>
        <v>0</v>
      </c>
      <c r="CS31" s="135">
        <f>'Tag 11'!I59</f>
        <v>0</v>
      </c>
      <c r="CT31" s="135">
        <f>'Tag 11'!J59</f>
        <v>0</v>
      </c>
      <c r="CU31" s="135">
        <f>'Tag 11'!K59</f>
        <v>0</v>
      </c>
      <c r="CV31" s="7" t="str">
        <f>'Tag 12'!B59</f>
        <v/>
      </c>
      <c r="CW31" s="7" t="str">
        <f>'Tag 12'!C59</f>
        <v/>
      </c>
      <c r="CX31" s="136" t="str">
        <f t="shared" si="11"/>
        <v/>
      </c>
      <c r="CY31" s="135">
        <f>'Tag 12'!F59</f>
        <v>0</v>
      </c>
      <c r="CZ31" s="135">
        <f>'Tag 12'!G59</f>
        <v>0</v>
      </c>
      <c r="DA31" s="135">
        <f>'Tag 12'!H59</f>
        <v>0</v>
      </c>
      <c r="DB31" s="135">
        <f>'Tag 12'!I59</f>
        <v>0</v>
      </c>
      <c r="DC31" s="135">
        <f>'Tag 12'!J59</f>
        <v>0</v>
      </c>
      <c r="DD31" s="135">
        <f>'Tag 12'!K59</f>
        <v>0</v>
      </c>
      <c r="DE31" s="7" t="str">
        <f>'Tag 13'!B59</f>
        <v/>
      </c>
      <c r="DF31" s="7" t="str">
        <f>'Tag 13'!C59</f>
        <v/>
      </c>
      <c r="DG31" s="136" t="str">
        <f t="shared" si="12"/>
        <v/>
      </c>
      <c r="DH31" s="135">
        <f>'Tag 13'!F59</f>
        <v>0</v>
      </c>
      <c r="DI31" s="135">
        <f>'Tag 13'!G59</f>
        <v>0</v>
      </c>
      <c r="DJ31" s="135">
        <f>'Tag 13'!H59</f>
        <v>0</v>
      </c>
      <c r="DK31" s="135">
        <f>'Tag 13'!I59</f>
        <v>0</v>
      </c>
      <c r="DL31" s="135">
        <f>'Tag 13'!J59</f>
        <v>0</v>
      </c>
      <c r="DM31" s="135">
        <f>'Tag 13'!K59</f>
        <v>0</v>
      </c>
      <c r="DN31" s="7" t="str">
        <f>'Tag 14'!B59</f>
        <v/>
      </c>
      <c r="DO31" s="7" t="str">
        <f>'Tag 14'!C59</f>
        <v/>
      </c>
      <c r="DP31" s="136" t="str">
        <f t="shared" si="13"/>
        <v/>
      </c>
      <c r="DQ31" s="135">
        <f>'Tag 14'!F59</f>
        <v>0</v>
      </c>
      <c r="DR31" s="135">
        <f>'Tag 14'!G59</f>
        <v>0</v>
      </c>
      <c r="DS31" s="135">
        <f>'Tag 14'!H59</f>
        <v>0</v>
      </c>
      <c r="DT31" s="135">
        <f>'Tag 14'!I59</f>
        <v>0</v>
      </c>
      <c r="DU31" s="135">
        <f>'Tag 14'!J59</f>
        <v>0</v>
      </c>
      <c r="DV31" s="135">
        <f>'Tag 14'!K59</f>
        <v>0</v>
      </c>
    </row>
    <row r="32" spans="1:126" x14ac:dyDescent="0.25">
      <c r="A32" s="7" t="str">
        <f>'Tag 1'!B65</f>
        <v/>
      </c>
      <c r="B32" s="7" t="str">
        <f>'Tag 1'!C65</f>
        <v/>
      </c>
      <c r="C32" s="136" t="str">
        <f t="shared" si="0"/>
        <v/>
      </c>
      <c r="D32" s="124">
        <f>'Tag 1'!F65</f>
        <v>0</v>
      </c>
      <c r="E32" s="124">
        <f>'Tag 1'!G65</f>
        <v>0</v>
      </c>
      <c r="F32" s="124">
        <f>'Tag 1'!H65</f>
        <v>0</v>
      </c>
      <c r="G32" s="124">
        <f>'Tag 1'!I65</f>
        <v>0</v>
      </c>
      <c r="H32" s="124">
        <f>'Tag 1'!J65</f>
        <v>0</v>
      </c>
      <c r="I32" s="124">
        <f>'Tag 1'!K65</f>
        <v>0</v>
      </c>
      <c r="J32" s="7" t="str">
        <f>'Tag 2'!B65</f>
        <v/>
      </c>
      <c r="K32" s="7" t="str">
        <f>'Tag 2'!C65</f>
        <v/>
      </c>
      <c r="L32" s="136" t="str">
        <f t="shared" si="1"/>
        <v/>
      </c>
      <c r="M32" s="135">
        <f>'Tag 2'!F65</f>
        <v>0</v>
      </c>
      <c r="N32" s="135">
        <f>'Tag 2'!G65</f>
        <v>0</v>
      </c>
      <c r="O32" s="135">
        <f>'Tag 2'!H65</f>
        <v>0</v>
      </c>
      <c r="P32" s="135">
        <f>'Tag 2'!I65</f>
        <v>0</v>
      </c>
      <c r="Q32" s="135">
        <f>'Tag 2'!J65</f>
        <v>0</v>
      </c>
      <c r="R32" s="135">
        <f>'Tag 2'!K65</f>
        <v>0</v>
      </c>
      <c r="S32" s="7" t="str">
        <f>'Tag 3'!B65</f>
        <v/>
      </c>
      <c r="T32" s="7" t="str">
        <f>'Tag 3'!C65</f>
        <v/>
      </c>
      <c r="U32" s="136" t="str">
        <f t="shared" si="2"/>
        <v/>
      </c>
      <c r="V32" s="135">
        <f>'Tag 3'!F65</f>
        <v>0</v>
      </c>
      <c r="W32" s="135">
        <f>'Tag 3'!G65</f>
        <v>0</v>
      </c>
      <c r="X32" s="135">
        <f>'Tag 3'!H65</f>
        <v>0</v>
      </c>
      <c r="Y32" s="135">
        <f>'Tag 3'!I65</f>
        <v>0</v>
      </c>
      <c r="Z32" s="135">
        <f>'Tag 3'!J65</f>
        <v>0</v>
      </c>
      <c r="AA32" s="135">
        <f>'Tag 3'!K65</f>
        <v>0</v>
      </c>
      <c r="AB32" s="7" t="str">
        <f>'Tag 4'!B65</f>
        <v/>
      </c>
      <c r="AC32" s="7" t="str">
        <f>'Tag 4'!C65</f>
        <v/>
      </c>
      <c r="AD32" s="136" t="str">
        <f t="shared" si="3"/>
        <v/>
      </c>
      <c r="AE32" s="135">
        <f>'Tag 4'!F65</f>
        <v>0</v>
      </c>
      <c r="AF32" s="135">
        <f>'Tag 4'!G65</f>
        <v>0</v>
      </c>
      <c r="AG32" s="135">
        <f>'Tag 4'!H65</f>
        <v>0</v>
      </c>
      <c r="AH32" s="135">
        <f>'Tag 4'!I65</f>
        <v>0</v>
      </c>
      <c r="AI32" s="135">
        <f>'Tag 4'!J65</f>
        <v>0</v>
      </c>
      <c r="AJ32" s="135">
        <f>'Tag 4'!K65</f>
        <v>0</v>
      </c>
      <c r="AK32" s="7" t="str">
        <f>'Tag 5'!B65</f>
        <v/>
      </c>
      <c r="AL32" s="7" t="str">
        <f>'Tag 5'!C65</f>
        <v/>
      </c>
      <c r="AM32" s="136" t="str">
        <f t="shared" si="4"/>
        <v/>
      </c>
      <c r="AN32" s="135">
        <f>'Tag 5'!F65</f>
        <v>0</v>
      </c>
      <c r="AO32" s="135">
        <f>'Tag 5'!G65</f>
        <v>0</v>
      </c>
      <c r="AP32" s="135">
        <f>'Tag 5'!H65</f>
        <v>0</v>
      </c>
      <c r="AQ32" s="135">
        <f>'Tag 5'!I65</f>
        <v>0</v>
      </c>
      <c r="AR32" s="135">
        <f>'Tag 5'!J65</f>
        <v>0</v>
      </c>
      <c r="AS32" s="135">
        <f>'Tag 5'!K65</f>
        <v>0</v>
      </c>
      <c r="AT32" s="7" t="str">
        <f>'Tag 6'!B65</f>
        <v/>
      </c>
      <c r="AU32" s="7" t="str">
        <f>'Tag 6'!C65</f>
        <v/>
      </c>
      <c r="AV32" s="136" t="str">
        <f t="shared" si="5"/>
        <v/>
      </c>
      <c r="AW32" s="135">
        <f>'Tag 6'!F65</f>
        <v>0</v>
      </c>
      <c r="AX32" s="135">
        <f>'Tag 6'!G65</f>
        <v>0</v>
      </c>
      <c r="AY32" s="135">
        <f>'Tag 6'!H65</f>
        <v>0</v>
      </c>
      <c r="AZ32" s="135">
        <f>'Tag 6'!I65</f>
        <v>0</v>
      </c>
      <c r="BA32" s="135">
        <f>'Tag 6'!J65</f>
        <v>0</v>
      </c>
      <c r="BB32" s="135">
        <f>'Tag 6'!K65</f>
        <v>0</v>
      </c>
      <c r="BC32" s="7" t="str">
        <f>'Tag 7'!B65</f>
        <v/>
      </c>
      <c r="BD32" s="7" t="str">
        <f>'Tag 7'!C65</f>
        <v/>
      </c>
      <c r="BE32" s="136" t="str">
        <f t="shared" si="6"/>
        <v/>
      </c>
      <c r="BF32" s="135">
        <f>'Tag 7'!F65</f>
        <v>0</v>
      </c>
      <c r="BG32" s="135">
        <f>'Tag 7'!G65</f>
        <v>0</v>
      </c>
      <c r="BH32" s="135">
        <f>'Tag 7'!H65</f>
        <v>0</v>
      </c>
      <c r="BI32" s="135">
        <f>'Tag 7'!I65</f>
        <v>0</v>
      </c>
      <c r="BJ32" s="135">
        <f>'Tag 7'!J65</f>
        <v>0</v>
      </c>
      <c r="BK32" s="135">
        <f>'Tag 7'!K65</f>
        <v>0</v>
      </c>
      <c r="BL32" s="7" t="str">
        <f>'Tag 8'!B65</f>
        <v/>
      </c>
      <c r="BM32" s="7" t="str">
        <f>'Tag 8'!C65</f>
        <v/>
      </c>
      <c r="BN32" s="136" t="str">
        <f t="shared" si="7"/>
        <v/>
      </c>
      <c r="BO32" s="135">
        <f>'Tag 8'!F65</f>
        <v>0</v>
      </c>
      <c r="BP32" s="135">
        <f>'Tag 8'!G65</f>
        <v>0</v>
      </c>
      <c r="BQ32" s="135">
        <f>'Tag 8'!H65</f>
        <v>0</v>
      </c>
      <c r="BR32" s="135">
        <f>'Tag 8'!I65</f>
        <v>0</v>
      </c>
      <c r="BS32" s="135">
        <f>'Tag 8'!J65</f>
        <v>0</v>
      </c>
      <c r="BT32" s="135">
        <f>'Tag 8'!K65</f>
        <v>0</v>
      </c>
      <c r="BU32" s="7" t="str">
        <f>'Tag 9'!B65</f>
        <v/>
      </c>
      <c r="BV32" s="7" t="str">
        <f>'Tag 9'!C65</f>
        <v/>
      </c>
      <c r="BW32" s="136" t="str">
        <f t="shared" si="8"/>
        <v/>
      </c>
      <c r="BX32" s="135">
        <f>'Tag 9'!F65</f>
        <v>0</v>
      </c>
      <c r="BY32" s="135">
        <f>'Tag 9'!G65</f>
        <v>0</v>
      </c>
      <c r="BZ32" s="135">
        <f>'Tag 9'!H65</f>
        <v>0</v>
      </c>
      <c r="CA32" s="135">
        <f>'Tag 9'!I65</f>
        <v>0</v>
      </c>
      <c r="CB32" s="135">
        <f>'Tag 9'!J65</f>
        <v>0</v>
      </c>
      <c r="CC32" s="135">
        <f>'Tag 9'!K65</f>
        <v>0</v>
      </c>
      <c r="CD32" s="7" t="str">
        <f>'Tag 10'!B65</f>
        <v/>
      </c>
      <c r="CE32" s="7" t="str">
        <f>'Tag 10'!C65</f>
        <v/>
      </c>
      <c r="CF32" s="136" t="str">
        <f t="shared" si="9"/>
        <v/>
      </c>
      <c r="CG32" s="135">
        <f>'Tag 10'!F65</f>
        <v>0</v>
      </c>
      <c r="CH32" s="135">
        <f>'Tag 10'!G65</f>
        <v>0</v>
      </c>
      <c r="CI32" s="135">
        <f>'Tag 10'!H65</f>
        <v>0</v>
      </c>
      <c r="CJ32" s="135">
        <f>'Tag 10'!I65</f>
        <v>0</v>
      </c>
      <c r="CK32" s="135">
        <f>'Tag 10'!J65</f>
        <v>0</v>
      </c>
      <c r="CL32" s="135">
        <f>'Tag 10'!K65</f>
        <v>0</v>
      </c>
      <c r="CM32" s="7" t="str">
        <f>'Tag 11'!B65</f>
        <v/>
      </c>
      <c r="CN32" s="7" t="str">
        <f>'Tag 11'!C65</f>
        <v/>
      </c>
      <c r="CO32" s="136" t="str">
        <f t="shared" si="10"/>
        <v/>
      </c>
      <c r="CP32" s="135">
        <f>'Tag 11'!F65</f>
        <v>0</v>
      </c>
      <c r="CQ32" s="135">
        <f>'Tag 11'!G65</f>
        <v>0</v>
      </c>
      <c r="CR32" s="135">
        <f>'Tag 11'!H65</f>
        <v>0</v>
      </c>
      <c r="CS32" s="135">
        <f>'Tag 11'!I65</f>
        <v>0</v>
      </c>
      <c r="CT32" s="135">
        <f>'Tag 11'!J65</f>
        <v>0</v>
      </c>
      <c r="CU32" s="135">
        <f>'Tag 11'!K65</f>
        <v>0</v>
      </c>
      <c r="CV32" s="7" t="str">
        <f>'Tag 12'!B65</f>
        <v/>
      </c>
      <c r="CW32" s="7" t="str">
        <f>'Tag 12'!C65</f>
        <v/>
      </c>
      <c r="CX32" s="136" t="str">
        <f t="shared" si="11"/>
        <v/>
      </c>
      <c r="CY32" s="135">
        <f>'Tag 12'!F65</f>
        <v>0</v>
      </c>
      <c r="CZ32" s="135">
        <f>'Tag 12'!G65</f>
        <v>0</v>
      </c>
      <c r="DA32" s="135">
        <f>'Tag 12'!H65</f>
        <v>0</v>
      </c>
      <c r="DB32" s="135">
        <f>'Tag 12'!I65</f>
        <v>0</v>
      </c>
      <c r="DC32" s="135">
        <f>'Tag 12'!J65</f>
        <v>0</v>
      </c>
      <c r="DD32" s="135">
        <f>'Tag 12'!K65</f>
        <v>0</v>
      </c>
      <c r="DE32" s="7" t="str">
        <f>'Tag 13'!B65</f>
        <v/>
      </c>
      <c r="DF32" s="7" t="str">
        <f>'Tag 13'!C65</f>
        <v/>
      </c>
      <c r="DG32" s="136" t="str">
        <f t="shared" si="12"/>
        <v/>
      </c>
      <c r="DH32" s="135">
        <f>'Tag 13'!F65</f>
        <v>0</v>
      </c>
      <c r="DI32" s="135">
        <f>'Tag 13'!G65</f>
        <v>0</v>
      </c>
      <c r="DJ32" s="135">
        <f>'Tag 13'!H65</f>
        <v>0</v>
      </c>
      <c r="DK32" s="135">
        <f>'Tag 13'!I65</f>
        <v>0</v>
      </c>
      <c r="DL32" s="135">
        <f>'Tag 13'!J65</f>
        <v>0</v>
      </c>
      <c r="DM32" s="135">
        <f>'Tag 13'!K65</f>
        <v>0</v>
      </c>
      <c r="DN32" s="7" t="str">
        <f>'Tag 14'!B65</f>
        <v/>
      </c>
      <c r="DO32" s="7" t="str">
        <f>'Tag 14'!C65</f>
        <v/>
      </c>
      <c r="DP32" s="136" t="str">
        <f t="shared" si="13"/>
        <v/>
      </c>
      <c r="DQ32" s="135">
        <f>'Tag 14'!F65</f>
        <v>0</v>
      </c>
      <c r="DR32" s="135">
        <f>'Tag 14'!G65</f>
        <v>0</v>
      </c>
      <c r="DS32" s="135">
        <f>'Tag 14'!H65</f>
        <v>0</v>
      </c>
      <c r="DT32" s="135">
        <f>'Tag 14'!I65</f>
        <v>0</v>
      </c>
      <c r="DU32" s="135">
        <f>'Tag 14'!J65</f>
        <v>0</v>
      </c>
      <c r="DV32" s="135">
        <f>'Tag 14'!K65</f>
        <v>0</v>
      </c>
    </row>
    <row r="33" spans="1:126" x14ac:dyDescent="0.25">
      <c r="A33" s="7" t="str">
        <f>'Tag 1'!B66</f>
        <v/>
      </c>
      <c r="B33" s="7" t="str">
        <f>'Tag 1'!C66</f>
        <v/>
      </c>
      <c r="C33" s="136" t="str">
        <f t="shared" si="0"/>
        <v/>
      </c>
      <c r="D33" s="124">
        <f>'Tag 1'!F66</f>
        <v>0</v>
      </c>
      <c r="E33" s="124">
        <f>'Tag 1'!G66</f>
        <v>0</v>
      </c>
      <c r="F33" s="124">
        <f>'Tag 1'!H66</f>
        <v>0</v>
      </c>
      <c r="G33" s="124">
        <f>'Tag 1'!I66</f>
        <v>0</v>
      </c>
      <c r="H33" s="124">
        <f>'Tag 1'!J66</f>
        <v>0</v>
      </c>
      <c r="I33" s="124">
        <f>'Tag 1'!K66</f>
        <v>0</v>
      </c>
      <c r="J33" s="7" t="str">
        <f>'Tag 2'!B66</f>
        <v/>
      </c>
      <c r="K33" s="7" t="str">
        <f>'Tag 2'!C66</f>
        <v/>
      </c>
      <c r="L33" s="136" t="str">
        <f t="shared" si="1"/>
        <v/>
      </c>
      <c r="M33" s="135">
        <f>'Tag 2'!F66</f>
        <v>0</v>
      </c>
      <c r="N33" s="135">
        <f>'Tag 2'!G66</f>
        <v>0</v>
      </c>
      <c r="O33" s="135">
        <f>'Tag 2'!H66</f>
        <v>0</v>
      </c>
      <c r="P33" s="135">
        <f>'Tag 2'!I66</f>
        <v>0</v>
      </c>
      <c r="Q33" s="135">
        <f>'Tag 2'!J66</f>
        <v>0</v>
      </c>
      <c r="R33" s="135">
        <f>'Tag 2'!K66</f>
        <v>0</v>
      </c>
      <c r="S33" s="7" t="str">
        <f>'Tag 3'!B66</f>
        <v/>
      </c>
      <c r="T33" s="7" t="str">
        <f>'Tag 3'!C66</f>
        <v/>
      </c>
      <c r="U33" s="136" t="str">
        <f t="shared" si="2"/>
        <v/>
      </c>
      <c r="V33" s="135">
        <f>'Tag 3'!F66</f>
        <v>0</v>
      </c>
      <c r="W33" s="135">
        <f>'Tag 3'!G66</f>
        <v>0</v>
      </c>
      <c r="X33" s="135">
        <f>'Tag 3'!H66</f>
        <v>0</v>
      </c>
      <c r="Y33" s="135">
        <f>'Tag 3'!I66</f>
        <v>0</v>
      </c>
      <c r="Z33" s="135">
        <f>'Tag 3'!J66</f>
        <v>0</v>
      </c>
      <c r="AA33" s="135">
        <f>'Tag 3'!K66</f>
        <v>0</v>
      </c>
      <c r="AB33" s="7" t="str">
        <f>'Tag 4'!B66</f>
        <v/>
      </c>
      <c r="AC33" s="7" t="str">
        <f>'Tag 4'!C66</f>
        <v/>
      </c>
      <c r="AD33" s="136" t="str">
        <f t="shared" si="3"/>
        <v/>
      </c>
      <c r="AE33" s="135">
        <f>'Tag 4'!F66</f>
        <v>0</v>
      </c>
      <c r="AF33" s="135">
        <f>'Tag 4'!G66</f>
        <v>0</v>
      </c>
      <c r="AG33" s="135">
        <f>'Tag 4'!H66</f>
        <v>0</v>
      </c>
      <c r="AH33" s="135">
        <f>'Tag 4'!I66</f>
        <v>0</v>
      </c>
      <c r="AI33" s="135">
        <f>'Tag 4'!J66</f>
        <v>0</v>
      </c>
      <c r="AJ33" s="135">
        <f>'Tag 4'!K66</f>
        <v>0</v>
      </c>
      <c r="AK33" s="7" t="str">
        <f>'Tag 5'!B66</f>
        <v/>
      </c>
      <c r="AL33" s="7" t="str">
        <f>'Tag 5'!C66</f>
        <v/>
      </c>
      <c r="AM33" s="136" t="str">
        <f t="shared" si="4"/>
        <v/>
      </c>
      <c r="AN33" s="135">
        <f>'Tag 5'!F66</f>
        <v>0</v>
      </c>
      <c r="AO33" s="135">
        <f>'Tag 5'!G66</f>
        <v>0</v>
      </c>
      <c r="AP33" s="135">
        <f>'Tag 5'!H66</f>
        <v>0</v>
      </c>
      <c r="AQ33" s="135">
        <f>'Tag 5'!I66</f>
        <v>0</v>
      </c>
      <c r="AR33" s="135">
        <f>'Tag 5'!J66</f>
        <v>0</v>
      </c>
      <c r="AS33" s="135">
        <f>'Tag 5'!K66</f>
        <v>0</v>
      </c>
      <c r="AT33" s="7" t="str">
        <f>'Tag 6'!B66</f>
        <v/>
      </c>
      <c r="AU33" s="7" t="str">
        <f>'Tag 6'!C66</f>
        <v/>
      </c>
      <c r="AV33" s="136" t="str">
        <f t="shared" si="5"/>
        <v/>
      </c>
      <c r="AW33" s="135">
        <f>'Tag 6'!F66</f>
        <v>0</v>
      </c>
      <c r="AX33" s="135">
        <f>'Tag 6'!G66</f>
        <v>0</v>
      </c>
      <c r="AY33" s="135">
        <f>'Tag 6'!H66</f>
        <v>0</v>
      </c>
      <c r="AZ33" s="135">
        <f>'Tag 6'!I66</f>
        <v>0</v>
      </c>
      <c r="BA33" s="135">
        <f>'Tag 6'!J66</f>
        <v>0</v>
      </c>
      <c r="BB33" s="135">
        <f>'Tag 6'!K66</f>
        <v>0</v>
      </c>
      <c r="BC33" s="7" t="str">
        <f>'Tag 7'!B66</f>
        <v/>
      </c>
      <c r="BD33" s="7" t="str">
        <f>'Tag 7'!C66</f>
        <v/>
      </c>
      <c r="BE33" s="136" t="str">
        <f t="shared" si="6"/>
        <v/>
      </c>
      <c r="BF33" s="135">
        <f>'Tag 7'!F66</f>
        <v>0</v>
      </c>
      <c r="BG33" s="135">
        <f>'Tag 7'!G66</f>
        <v>0</v>
      </c>
      <c r="BH33" s="135">
        <f>'Tag 7'!H66</f>
        <v>0</v>
      </c>
      <c r="BI33" s="135">
        <f>'Tag 7'!I66</f>
        <v>0</v>
      </c>
      <c r="BJ33" s="135">
        <f>'Tag 7'!J66</f>
        <v>0</v>
      </c>
      <c r="BK33" s="135">
        <f>'Tag 7'!K66</f>
        <v>0</v>
      </c>
      <c r="BL33" s="7" t="str">
        <f>'Tag 8'!B66</f>
        <v/>
      </c>
      <c r="BM33" s="7" t="str">
        <f>'Tag 8'!C66</f>
        <v/>
      </c>
      <c r="BN33" s="136" t="str">
        <f t="shared" si="7"/>
        <v/>
      </c>
      <c r="BO33" s="135">
        <f>'Tag 8'!F66</f>
        <v>0</v>
      </c>
      <c r="BP33" s="135">
        <f>'Tag 8'!G66</f>
        <v>0</v>
      </c>
      <c r="BQ33" s="135">
        <f>'Tag 8'!H66</f>
        <v>0</v>
      </c>
      <c r="BR33" s="135">
        <f>'Tag 8'!I66</f>
        <v>0</v>
      </c>
      <c r="BS33" s="135">
        <f>'Tag 8'!J66</f>
        <v>0</v>
      </c>
      <c r="BT33" s="135">
        <f>'Tag 8'!K66</f>
        <v>0</v>
      </c>
      <c r="BU33" s="7" t="str">
        <f>'Tag 9'!B66</f>
        <v/>
      </c>
      <c r="BV33" s="7" t="str">
        <f>'Tag 9'!C66</f>
        <v/>
      </c>
      <c r="BW33" s="136" t="str">
        <f t="shared" si="8"/>
        <v/>
      </c>
      <c r="BX33" s="135">
        <f>'Tag 9'!F66</f>
        <v>0</v>
      </c>
      <c r="BY33" s="135">
        <f>'Tag 9'!G66</f>
        <v>0</v>
      </c>
      <c r="BZ33" s="135">
        <f>'Tag 9'!H66</f>
        <v>0</v>
      </c>
      <c r="CA33" s="135">
        <f>'Tag 9'!I66</f>
        <v>0</v>
      </c>
      <c r="CB33" s="135">
        <f>'Tag 9'!J66</f>
        <v>0</v>
      </c>
      <c r="CC33" s="135">
        <f>'Tag 9'!K66</f>
        <v>0</v>
      </c>
      <c r="CD33" s="7" t="str">
        <f>'Tag 10'!B66</f>
        <v/>
      </c>
      <c r="CE33" s="7" t="str">
        <f>'Tag 10'!C66</f>
        <v/>
      </c>
      <c r="CF33" s="136" t="str">
        <f t="shared" si="9"/>
        <v/>
      </c>
      <c r="CG33" s="135">
        <f>'Tag 10'!F66</f>
        <v>0</v>
      </c>
      <c r="CH33" s="135">
        <f>'Tag 10'!G66</f>
        <v>0</v>
      </c>
      <c r="CI33" s="135">
        <f>'Tag 10'!H66</f>
        <v>0</v>
      </c>
      <c r="CJ33" s="135">
        <f>'Tag 10'!I66</f>
        <v>0</v>
      </c>
      <c r="CK33" s="135">
        <f>'Tag 10'!J66</f>
        <v>0</v>
      </c>
      <c r="CL33" s="135">
        <f>'Tag 10'!K66</f>
        <v>0</v>
      </c>
      <c r="CM33" s="7" t="str">
        <f>'Tag 11'!B66</f>
        <v/>
      </c>
      <c r="CN33" s="7" t="str">
        <f>'Tag 11'!C66</f>
        <v/>
      </c>
      <c r="CO33" s="136" t="str">
        <f t="shared" si="10"/>
        <v/>
      </c>
      <c r="CP33" s="135">
        <f>'Tag 11'!F66</f>
        <v>0</v>
      </c>
      <c r="CQ33" s="135">
        <f>'Tag 11'!G66</f>
        <v>0</v>
      </c>
      <c r="CR33" s="135">
        <f>'Tag 11'!H66</f>
        <v>0</v>
      </c>
      <c r="CS33" s="135">
        <f>'Tag 11'!I66</f>
        <v>0</v>
      </c>
      <c r="CT33" s="135">
        <f>'Tag 11'!J66</f>
        <v>0</v>
      </c>
      <c r="CU33" s="135">
        <f>'Tag 11'!K66</f>
        <v>0</v>
      </c>
      <c r="CV33" s="7" t="str">
        <f>'Tag 12'!B66</f>
        <v/>
      </c>
      <c r="CW33" s="7" t="str">
        <f>'Tag 12'!C66</f>
        <v/>
      </c>
      <c r="CX33" s="136" t="str">
        <f t="shared" si="11"/>
        <v/>
      </c>
      <c r="CY33" s="135">
        <f>'Tag 12'!F66</f>
        <v>0</v>
      </c>
      <c r="CZ33" s="135">
        <f>'Tag 12'!G66</f>
        <v>0</v>
      </c>
      <c r="DA33" s="135">
        <f>'Tag 12'!H66</f>
        <v>0</v>
      </c>
      <c r="DB33" s="135">
        <f>'Tag 12'!I66</f>
        <v>0</v>
      </c>
      <c r="DC33" s="135">
        <f>'Tag 12'!J66</f>
        <v>0</v>
      </c>
      <c r="DD33" s="135">
        <f>'Tag 12'!K66</f>
        <v>0</v>
      </c>
      <c r="DE33" s="7" t="str">
        <f>'Tag 13'!B66</f>
        <v/>
      </c>
      <c r="DF33" s="7" t="str">
        <f>'Tag 13'!C66</f>
        <v/>
      </c>
      <c r="DG33" s="136" t="str">
        <f t="shared" si="12"/>
        <v/>
      </c>
      <c r="DH33" s="135">
        <f>'Tag 13'!F66</f>
        <v>0</v>
      </c>
      <c r="DI33" s="135">
        <f>'Tag 13'!G66</f>
        <v>0</v>
      </c>
      <c r="DJ33" s="135">
        <f>'Tag 13'!H66</f>
        <v>0</v>
      </c>
      <c r="DK33" s="135">
        <f>'Tag 13'!I66</f>
        <v>0</v>
      </c>
      <c r="DL33" s="135">
        <f>'Tag 13'!J66</f>
        <v>0</v>
      </c>
      <c r="DM33" s="135">
        <f>'Tag 13'!K66</f>
        <v>0</v>
      </c>
      <c r="DN33" s="7" t="str">
        <f>'Tag 14'!B66</f>
        <v/>
      </c>
      <c r="DO33" s="7" t="str">
        <f>'Tag 14'!C66</f>
        <v/>
      </c>
      <c r="DP33" s="136" t="str">
        <f t="shared" si="13"/>
        <v/>
      </c>
      <c r="DQ33" s="135">
        <f>'Tag 14'!F66</f>
        <v>0</v>
      </c>
      <c r="DR33" s="135">
        <f>'Tag 14'!G66</f>
        <v>0</v>
      </c>
      <c r="DS33" s="135">
        <f>'Tag 14'!H66</f>
        <v>0</v>
      </c>
      <c r="DT33" s="135">
        <f>'Tag 14'!I66</f>
        <v>0</v>
      </c>
      <c r="DU33" s="135">
        <f>'Tag 14'!J66</f>
        <v>0</v>
      </c>
      <c r="DV33" s="135">
        <f>'Tag 14'!K66</f>
        <v>0</v>
      </c>
    </row>
    <row r="34" spans="1:126" x14ac:dyDescent="0.25">
      <c r="A34" s="7" t="str">
        <f>'Tag 1'!B67</f>
        <v/>
      </c>
      <c r="B34" s="7" t="str">
        <f>'Tag 1'!C67</f>
        <v/>
      </c>
      <c r="C34" s="136" t="str">
        <f t="shared" ref="C34:C35" si="14">CONCATENATE(A34,B34)</f>
        <v/>
      </c>
      <c r="D34" s="124">
        <f>'Tag 1'!F67</f>
        <v>0</v>
      </c>
      <c r="E34" s="124">
        <f>'Tag 1'!G67</f>
        <v>0</v>
      </c>
      <c r="F34" s="124">
        <f>'Tag 1'!H67</f>
        <v>0</v>
      </c>
      <c r="G34" s="124">
        <f>'Tag 1'!I67</f>
        <v>0</v>
      </c>
      <c r="H34" s="124">
        <f>'Tag 1'!J67</f>
        <v>0</v>
      </c>
      <c r="I34" s="124">
        <f>'Tag 1'!K67</f>
        <v>0</v>
      </c>
      <c r="J34" s="7" t="str">
        <f>'Tag 2'!B67</f>
        <v/>
      </c>
      <c r="K34" s="7" t="str">
        <f>'Tag 2'!C67</f>
        <v/>
      </c>
      <c r="L34" s="136" t="str">
        <f t="shared" ref="L34:L35" si="15">CONCATENATE(J34,K34)</f>
        <v/>
      </c>
      <c r="M34" s="135">
        <f>'Tag 2'!F67</f>
        <v>0</v>
      </c>
      <c r="N34" s="135">
        <f>'Tag 2'!G67</f>
        <v>0</v>
      </c>
      <c r="O34" s="135">
        <f>'Tag 2'!H67</f>
        <v>0</v>
      </c>
      <c r="P34" s="135">
        <f>'Tag 2'!I67</f>
        <v>0</v>
      </c>
      <c r="Q34" s="135">
        <f>'Tag 2'!J67</f>
        <v>0</v>
      </c>
      <c r="R34" s="135">
        <f>'Tag 2'!K67</f>
        <v>0</v>
      </c>
      <c r="S34" s="7" t="str">
        <f>'Tag 3'!B67</f>
        <v/>
      </c>
      <c r="T34" s="7" t="str">
        <f>'Tag 3'!C67</f>
        <v/>
      </c>
      <c r="U34" s="136" t="str">
        <f t="shared" ref="U34:U35" si="16">CONCATENATE(S34,T34)</f>
        <v/>
      </c>
      <c r="V34" s="135">
        <f>'Tag 3'!F67</f>
        <v>0</v>
      </c>
      <c r="W34" s="135">
        <f>'Tag 3'!G67</f>
        <v>0</v>
      </c>
      <c r="X34" s="135">
        <f>'Tag 3'!H67</f>
        <v>0</v>
      </c>
      <c r="Y34" s="135">
        <f>'Tag 3'!I67</f>
        <v>0</v>
      </c>
      <c r="Z34" s="135">
        <f>'Tag 3'!J67</f>
        <v>0</v>
      </c>
      <c r="AA34" s="135">
        <f>'Tag 3'!K67</f>
        <v>0</v>
      </c>
      <c r="AB34" s="7" t="str">
        <f>'Tag 4'!B67</f>
        <v/>
      </c>
      <c r="AC34" s="7" t="str">
        <f>'Tag 4'!C67</f>
        <v/>
      </c>
      <c r="AD34" s="136" t="str">
        <f t="shared" ref="AD34:AD35" si="17">CONCATENATE(AB34,AC34)</f>
        <v/>
      </c>
      <c r="AE34" s="135">
        <f>'Tag 4'!F67</f>
        <v>0</v>
      </c>
      <c r="AF34" s="135">
        <f>'Tag 4'!G67</f>
        <v>0</v>
      </c>
      <c r="AG34" s="135">
        <f>'Tag 4'!H67</f>
        <v>0</v>
      </c>
      <c r="AH34" s="135">
        <f>'Tag 4'!I67</f>
        <v>0</v>
      </c>
      <c r="AI34" s="135">
        <f>'Tag 4'!J67</f>
        <v>0</v>
      </c>
      <c r="AJ34" s="135">
        <f>'Tag 4'!K67</f>
        <v>0</v>
      </c>
      <c r="AK34" s="7" t="str">
        <f>'Tag 5'!B67</f>
        <v/>
      </c>
      <c r="AL34" s="7" t="str">
        <f>'Tag 5'!C67</f>
        <v/>
      </c>
      <c r="AM34" s="136" t="str">
        <f t="shared" ref="AM34:AM35" si="18">CONCATENATE(AK34,AL34)</f>
        <v/>
      </c>
      <c r="AN34" s="135">
        <f>'Tag 5'!F67</f>
        <v>0</v>
      </c>
      <c r="AO34" s="135">
        <f>'Tag 5'!G67</f>
        <v>0</v>
      </c>
      <c r="AP34" s="135">
        <f>'Tag 5'!H67</f>
        <v>0</v>
      </c>
      <c r="AQ34" s="135">
        <f>'Tag 5'!I67</f>
        <v>0</v>
      </c>
      <c r="AR34" s="135">
        <f>'Tag 5'!J67</f>
        <v>0</v>
      </c>
      <c r="AS34" s="135">
        <f>'Tag 5'!K67</f>
        <v>0</v>
      </c>
      <c r="AT34" s="7" t="str">
        <f>'Tag 6'!B67</f>
        <v/>
      </c>
      <c r="AU34" s="7" t="str">
        <f>'Tag 6'!C67</f>
        <v/>
      </c>
      <c r="AV34" s="136" t="str">
        <f t="shared" ref="AV34:AV35" si="19">CONCATENATE(AT34,AU34)</f>
        <v/>
      </c>
      <c r="AW34" s="135">
        <f>'Tag 6'!F67</f>
        <v>0</v>
      </c>
      <c r="AX34" s="135">
        <f>'Tag 6'!G67</f>
        <v>0</v>
      </c>
      <c r="AY34" s="135">
        <f>'Tag 6'!H67</f>
        <v>0</v>
      </c>
      <c r="AZ34" s="135">
        <f>'Tag 6'!I67</f>
        <v>0</v>
      </c>
      <c r="BA34" s="135">
        <f>'Tag 6'!J67</f>
        <v>0</v>
      </c>
      <c r="BB34" s="135">
        <f>'Tag 6'!K67</f>
        <v>0</v>
      </c>
      <c r="BC34" s="7" t="str">
        <f>'Tag 7'!B67</f>
        <v/>
      </c>
      <c r="BD34" s="7" t="str">
        <f>'Tag 7'!C67</f>
        <v/>
      </c>
      <c r="BE34" s="136" t="str">
        <f t="shared" ref="BE34:BE35" si="20">CONCATENATE(BC34,BD34)</f>
        <v/>
      </c>
      <c r="BF34" s="135">
        <f>'Tag 7'!F67</f>
        <v>0</v>
      </c>
      <c r="BG34" s="135">
        <f>'Tag 7'!G67</f>
        <v>0</v>
      </c>
      <c r="BH34" s="135">
        <f>'Tag 7'!H67</f>
        <v>0</v>
      </c>
      <c r="BI34" s="135">
        <f>'Tag 7'!I67</f>
        <v>0</v>
      </c>
      <c r="BJ34" s="135">
        <f>'Tag 7'!J67</f>
        <v>0</v>
      </c>
      <c r="BK34" s="135">
        <f>'Tag 7'!K67</f>
        <v>0</v>
      </c>
      <c r="BL34" s="7" t="str">
        <f>'Tag 8'!B67</f>
        <v/>
      </c>
      <c r="BM34" s="7" t="str">
        <f>'Tag 8'!C67</f>
        <v/>
      </c>
      <c r="BN34" s="136" t="str">
        <f t="shared" ref="BN34:BN35" si="21">CONCATENATE(BL34,BM34)</f>
        <v/>
      </c>
      <c r="BO34" s="135">
        <f>'Tag 8'!F67</f>
        <v>0</v>
      </c>
      <c r="BP34" s="135">
        <f>'Tag 8'!G67</f>
        <v>0</v>
      </c>
      <c r="BQ34" s="135">
        <f>'Tag 8'!H67</f>
        <v>0</v>
      </c>
      <c r="BR34" s="135">
        <f>'Tag 8'!I67</f>
        <v>0</v>
      </c>
      <c r="BS34" s="135">
        <f>'Tag 8'!J67</f>
        <v>0</v>
      </c>
      <c r="BT34" s="135">
        <f>'Tag 8'!K67</f>
        <v>0</v>
      </c>
      <c r="BU34" s="7" t="str">
        <f>'Tag 9'!B67</f>
        <v/>
      </c>
      <c r="BV34" s="7" t="str">
        <f>'Tag 9'!C67</f>
        <v/>
      </c>
      <c r="BW34" s="136" t="str">
        <f t="shared" ref="BW34:BW35" si="22">CONCATENATE(BU34,BV34)</f>
        <v/>
      </c>
      <c r="BX34" s="135">
        <f>'Tag 9'!F67</f>
        <v>0</v>
      </c>
      <c r="BY34" s="135">
        <f>'Tag 9'!G67</f>
        <v>0</v>
      </c>
      <c r="BZ34" s="135">
        <f>'Tag 9'!H67</f>
        <v>0</v>
      </c>
      <c r="CA34" s="135">
        <f>'Tag 9'!I67</f>
        <v>0</v>
      </c>
      <c r="CB34" s="135">
        <f>'Tag 9'!J67</f>
        <v>0</v>
      </c>
      <c r="CC34" s="135">
        <f>'Tag 9'!K67</f>
        <v>0</v>
      </c>
      <c r="CD34" s="7" t="str">
        <f>'Tag 10'!B67</f>
        <v/>
      </c>
      <c r="CE34" s="7" t="str">
        <f>'Tag 10'!C67</f>
        <v/>
      </c>
      <c r="CF34" s="136" t="str">
        <f t="shared" ref="CF34:CF35" si="23">CONCATENATE(CD34,CE34)</f>
        <v/>
      </c>
      <c r="CG34" s="135">
        <f>'Tag 10'!F67</f>
        <v>0</v>
      </c>
      <c r="CH34" s="135">
        <f>'Tag 10'!G67</f>
        <v>0</v>
      </c>
      <c r="CI34" s="135">
        <f>'Tag 10'!H67</f>
        <v>0</v>
      </c>
      <c r="CJ34" s="135">
        <f>'Tag 10'!I67</f>
        <v>0</v>
      </c>
      <c r="CK34" s="135">
        <f>'Tag 10'!J67</f>
        <v>0</v>
      </c>
      <c r="CL34" s="135">
        <f>'Tag 10'!K67</f>
        <v>0</v>
      </c>
      <c r="CM34" s="7" t="str">
        <f>'Tag 11'!B67</f>
        <v/>
      </c>
      <c r="CN34" s="7" t="str">
        <f>'Tag 11'!C67</f>
        <v/>
      </c>
      <c r="CO34" s="136" t="str">
        <f t="shared" ref="CO34:CO35" si="24">CONCATENATE(CM34,CN34)</f>
        <v/>
      </c>
      <c r="CP34" s="135">
        <f>'Tag 11'!F67</f>
        <v>0</v>
      </c>
      <c r="CQ34" s="135">
        <f>'Tag 11'!G67</f>
        <v>0</v>
      </c>
      <c r="CR34" s="135">
        <f>'Tag 11'!H67</f>
        <v>0</v>
      </c>
      <c r="CS34" s="135">
        <f>'Tag 11'!I67</f>
        <v>0</v>
      </c>
      <c r="CT34" s="135">
        <f>'Tag 11'!J67</f>
        <v>0</v>
      </c>
      <c r="CU34" s="135">
        <f>'Tag 11'!K67</f>
        <v>0</v>
      </c>
      <c r="CV34" s="7" t="str">
        <f>'Tag 12'!B67</f>
        <v/>
      </c>
      <c r="CW34" s="7" t="str">
        <f>'Tag 12'!C67</f>
        <v/>
      </c>
      <c r="CX34" s="136" t="str">
        <f t="shared" ref="CX34:CX35" si="25">CONCATENATE(CV34,CW34)</f>
        <v/>
      </c>
      <c r="CY34" s="135">
        <f>'Tag 12'!F67</f>
        <v>0</v>
      </c>
      <c r="CZ34" s="135">
        <f>'Tag 12'!G67</f>
        <v>0</v>
      </c>
      <c r="DA34" s="135">
        <f>'Tag 12'!H67</f>
        <v>0</v>
      </c>
      <c r="DB34" s="135">
        <f>'Tag 12'!I67</f>
        <v>0</v>
      </c>
      <c r="DC34" s="135">
        <f>'Tag 12'!J67</f>
        <v>0</v>
      </c>
      <c r="DD34" s="135">
        <f>'Tag 12'!K67</f>
        <v>0</v>
      </c>
      <c r="DE34" s="7" t="str">
        <f>'Tag 13'!B67</f>
        <v/>
      </c>
      <c r="DF34" s="7" t="str">
        <f>'Tag 13'!C67</f>
        <v/>
      </c>
      <c r="DG34" s="136" t="str">
        <f t="shared" ref="DG34:DG35" si="26">CONCATENATE(DE34,DF34)</f>
        <v/>
      </c>
      <c r="DH34" s="135">
        <f>'Tag 13'!F67</f>
        <v>0</v>
      </c>
      <c r="DI34" s="135">
        <f>'Tag 13'!G67</f>
        <v>0</v>
      </c>
      <c r="DJ34" s="135">
        <f>'Tag 13'!H67</f>
        <v>0</v>
      </c>
      <c r="DK34" s="135">
        <f>'Tag 13'!I67</f>
        <v>0</v>
      </c>
      <c r="DL34" s="135">
        <f>'Tag 13'!J67</f>
        <v>0</v>
      </c>
      <c r="DM34" s="135">
        <f>'Tag 13'!K67</f>
        <v>0</v>
      </c>
      <c r="DN34" s="7" t="str">
        <f>'Tag 14'!B67</f>
        <v/>
      </c>
      <c r="DO34" s="7" t="str">
        <f>'Tag 14'!C67</f>
        <v/>
      </c>
      <c r="DP34" s="136" t="str">
        <f t="shared" ref="DP34:DP35" si="27">CONCATENATE(DN34,DO34)</f>
        <v/>
      </c>
      <c r="DQ34" s="135">
        <f>'Tag 14'!F67</f>
        <v>0</v>
      </c>
      <c r="DR34" s="135">
        <f>'Tag 14'!G67</f>
        <v>0</v>
      </c>
      <c r="DS34" s="135">
        <f>'Tag 14'!H67</f>
        <v>0</v>
      </c>
      <c r="DT34" s="135">
        <f>'Tag 14'!I67</f>
        <v>0</v>
      </c>
      <c r="DU34" s="135">
        <f>'Tag 14'!J67</f>
        <v>0</v>
      </c>
      <c r="DV34" s="135">
        <f>'Tag 14'!K67</f>
        <v>0</v>
      </c>
    </row>
    <row r="35" spans="1:126" x14ac:dyDescent="0.25">
      <c r="A35" s="7" t="str">
        <f>'Tag 1'!B68</f>
        <v/>
      </c>
      <c r="B35" s="7" t="str">
        <f>'Tag 1'!C68</f>
        <v/>
      </c>
      <c r="C35" s="136" t="str">
        <f t="shared" si="14"/>
        <v/>
      </c>
      <c r="D35" s="124">
        <f>'Tag 1'!F68</f>
        <v>0</v>
      </c>
      <c r="E35" s="124">
        <f>'Tag 1'!G68</f>
        <v>0</v>
      </c>
      <c r="F35" s="124">
        <f>'Tag 1'!H68</f>
        <v>0</v>
      </c>
      <c r="G35" s="124">
        <f>'Tag 1'!I68</f>
        <v>0</v>
      </c>
      <c r="H35" s="124">
        <f>'Tag 1'!J68</f>
        <v>0</v>
      </c>
      <c r="I35" s="124">
        <f>'Tag 1'!K68</f>
        <v>0</v>
      </c>
      <c r="J35" s="7" t="str">
        <f>'Tag 2'!B68</f>
        <v/>
      </c>
      <c r="K35" s="7" t="str">
        <f>'Tag 2'!C68</f>
        <v/>
      </c>
      <c r="L35" s="136" t="str">
        <f t="shared" si="15"/>
        <v/>
      </c>
      <c r="M35" s="135">
        <f>'Tag 2'!F68</f>
        <v>0</v>
      </c>
      <c r="N35" s="135">
        <f>'Tag 2'!G68</f>
        <v>0</v>
      </c>
      <c r="O35" s="135">
        <f>'Tag 2'!H68</f>
        <v>0</v>
      </c>
      <c r="P35" s="135">
        <f>'Tag 2'!I68</f>
        <v>0</v>
      </c>
      <c r="Q35" s="135">
        <f>'Tag 2'!J68</f>
        <v>0</v>
      </c>
      <c r="R35" s="135">
        <f>'Tag 2'!K68</f>
        <v>0</v>
      </c>
      <c r="S35" s="7" t="str">
        <f>'Tag 3'!B68</f>
        <v/>
      </c>
      <c r="T35" s="7" t="str">
        <f>'Tag 3'!C68</f>
        <v/>
      </c>
      <c r="U35" s="136" t="str">
        <f t="shared" si="16"/>
        <v/>
      </c>
      <c r="V35" s="135">
        <f>'Tag 3'!F68</f>
        <v>0</v>
      </c>
      <c r="W35" s="135">
        <f>'Tag 3'!G68</f>
        <v>0</v>
      </c>
      <c r="X35" s="135">
        <f>'Tag 3'!H68</f>
        <v>0</v>
      </c>
      <c r="Y35" s="135">
        <f>'Tag 3'!I68</f>
        <v>0</v>
      </c>
      <c r="Z35" s="135">
        <f>'Tag 3'!J68</f>
        <v>0</v>
      </c>
      <c r="AA35" s="135">
        <f>'Tag 3'!K68</f>
        <v>0</v>
      </c>
      <c r="AB35" s="7" t="str">
        <f>'Tag 4'!B68</f>
        <v/>
      </c>
      <c r="AC35" s="7" t="str">
        <f>'Tag 4'!C68</f>
        <v/>
      </c>
      <c r="AD35" s="136" t="str">
        <f t="shared" si="17"/>
        <v/>
      </c>
      <c r="AE35" s="135">
        <f>'Tag 4'!F68</f>
        <v>0</v>
      </c>
      <c r="AF35" s="135">
        <f>'Tag 4'!G68</f>
        <v>0</v>
      </c>
      <c r="AG35" s="135">
        <f>'Tag 4'!H68</f>
        <v>0</v>
      </c>
      <c r="AH35" s="135">
        <f>'Tag 4'!I68</f>
        <v>0</v>
      </c>
      <c r="AI35" s="135">
        <f>'Tag 4'!J68</f>
        <v>0</v>
      </c>
      <c r="AJ35" s="135">
        <f>'Tag 4'!K68</f>
        <v>0</v>
      </c>
      <c r="AK35" s="7" t="str">
        <f>'Tag 5'!B68</f>
        <v/>
      </c>
      <c r="AL35" s="7" t="str">
        <f>'Tag 5'!C68</f>
        <v/>
      </c>
      <c r="AM35" s="136" t="str">
        <f t="shared" si="18"/>
        <v/>
      </c>
      <c r="AN35" s="135">
        <f>'Tag 5'!F68</f>
        <v>0</v>
      </c>
      <c r="AO35" s="135">
        <f>'Tag 5'!G68</f>
        <v>0</v>
      </c>
      <c r="AP35" s="135">
        <f>'Tag 5'!H68</f>
        <v>0</v>
      </c>
      <c r="AQ35" s="135">
        <f>'Tag 5'!I68</f>
        <v>0</v>
      </c>
      <c r="AR35" s="135">
        <f>'Tag 5'!J68</f>
        <v>0</v>
      </c>
      <c r="AS35" s="135">
        <f>'Tag 5'!K68</f>
        <v>0</v>
      </c>
      <c r="AT35" s="7" t="str">
        <f>'Tag 6'!B68</f>
        <v/>
      </c>
      <c r="AU35" s="7" t="str">
        <f>'Tag 6'!C68</f>
        <v/>
      </c>
      <c r="AV35" s="136" t="str">
        <f t="shared" si="19"/>
        <v/>
      </c>
      <c r="AW35" s="135">
        <f>'Tag 6'!F68</f>
        <v>0</v>
      </c>
      <c r="AX35" s="135">
        <f>'Tag 6'!G68</f>
        <v>0</v>
      </c>
      <c r="AY35" s="135">
        <f>'Tag 6'!H68</f>
        <v>0</v>
      </c>
      <c r="AZ35" s="135">
        <f>'Tag 6'!I68</f>
        <v>0</v>
      </c>
      <c r="BA35" s="135">
        <f>'Tag 6'!J68</f>
        <v>0</v>
      </c>
      <c r="BB35" s="135">
        <f>'Tag 6'!K68</f>
        <v>0</v>
      </c>
      <c r="BC35" s="7" t="str">
        <f>'Tag 7'!B68</f>
        <v/>
      </c>
      <c r="BD35" s="7" t="str">
        <f>'Tag 7'!C68</f>
        <v/>
      </c>
      <c r="BE35" s="136" t="str">
        <f t="shared" si="20"/>
        <v/>
      </c>
      <c r="BF35" s="135">
        <f>'Tag 7'!F68</f>
        <v>0</v>
      </c>
      <c r="BG35" s="135">
        <f>'Tag 7'!G68</f>
        <v>0</v>
      </c>
      <c r="BH35" s="135">
        <f>'Tag 7'!H68</f>
        <v>0</v>
      </c>
      <c r="BI35" s="135">
        <f>'Tag 7'!I68</f>
        <v>0</v>
      </c>
      <c r="BJ35" s="135">
        <f>'Tag 7'!J68</f>
        <v>0</v>
      </c>
      <c r="BK35" s="135">
        <f>'Tag 7'!K68</f>
        <v>0</v>
      </c>
      <c r="BL35" s="7" t="str">
        <f>'Tag 8'!B68</f>
        <v/>
      </c>
      <c r="BM35" s="7" t="str">
        <f>'Tag 8'!C68</f>
        <v/>
      </c>
      <c r="BN35" s="136" t="str">
        <f t="shared" si="21"/>
        <v/>
      </c>
      <c r="BO35" s="135">
        <f>'Tag 8'!F68</f>
        <v>0</v>
      </c>
      <c r="BP35" s="135">
        <f>'Tag 8'!G68</f>
        <v>0</v>
      </c>
      <c r="BQ35" s="135">
        <f>'Tag 8'!H68</f>
        <v>0</v>
      </c>
      <c r="BR35" s="135">
        <f>'Tag 8'!I68</f>
        <v>0</v>
      </c>
      <c r="BS35" s="135">
        <f>'Tag 8'!J68</f>
        <v>0</v>
      </c>
      <c r="BT35" s="135">
        <f>'Tag 8'!K68</f>
        <v>0</v>
      </c>
      <c r="BU35" s="7" t="str">
        <f>'Tag 9'!B68</f>
        <v/>
      </c>
      <c r="BV35" s="7" t="str">
        <f>'Tag 9'!C68</f>
        <v/>
      </c>
      <c r="BW35" s="136" t="str">
        <f t="shared" si="22"/>
        <v/>
      </c>
      <c r="BX35" s="135">
        <f>'Tag 9'!F68</f>
        <v>0</v>
      </c>
      <c r="BY35" s="135">
        <f>'Tag 9'!G68</f>
        <v>0</v>
      </c>
      <c r="BZ35" s="135">
        <f>'Tag 9'!H68</f>
        <v>0</v>
      </c>
      <c r="CA35" s="135">
        <f>'Tag 9'!I68</f>
        <v>0</v>
      </c>
      <c r="CB35" s="135">
        <f>'Tag 9'!J68</f>
        <v>0</v>
      </c>
      <c r="CC35" s="135">
        <f>'Tag 9'!K68</f>
        <v>0</v>
      </c>
      <c r="CD35" s="7" t="str">
        <f>'Tag 10'!B68</f>
        <v/>
      </c>
      <c r="CE35" s="7" t="str">
        <f>'Tag 10'!C68</f>
        <v/>
      </c>
      <c r="CF35" s="136" t="str">
        <f t="shared" si="23"/>
        <v/>
      </c>
      <c r="CG35" s="135">
        <f>'Tag 10'!F68</f>
        <v>0</v>
      </c>
      <c r="CH35" s="135">
        <f>'Tag 10'!G68</f>
        <v>0</v>
      </c>
      <c r="CI35" s="135">
        <f>'Tag 10'!H68</f>
        <v>0</v>
      </c>
      <c r="CJ35" s="135">
        <f>'Tag 10'!I68</f>
        <v>0</v>
      </c>
      <c r="CK35" s="135">
        <f>'Tag 10'!J68</f>
        <v>0</v>
      </c>
      <c r="CL35" s="135">
        <f>'Tag 10'!K68</f>
        <v>0</v>
      </c>
      <c r="CM35" s="7" t="str">
        <f>'Tag 11'!B68</f>
        <v/>
      </c>
      <c r="CN35" s="7" t="str">
        <f>'Tag 11'!C68</f>
        <v/>
      </c>
      <c r="CO35" s="136" t="str">
        <f t="shared" si="24"/>
        <v/>
      </c>
      <c r="CP35" s="135">
        <f>'Tag 11'!F68</f>
        <v>0</v>
      </c>
      <c r="CQ35" s="135">
        <f>'Tag 11'!G68</f>
        <v>0</v>
      </c>
      <c r="CR35" s="135">
        <f>'Tag 11'!H68</f>
        <v>0</v>
      </c>
      <c r="CS35" s="135">
        <f>'Tag 11'!I68</f>
        <v>0</v>
      </c>
      <c r="CT35" s="135">
        <f>'Tag 11'!J68</f>
        <v>0</v>
      </c>
      <c r="CU35" s="135">
        <f>'Tag 11'!K68</f>
        <v>0</v>
      </c>
      <c r="CV35" s="7" t="str">
        <f>'Tag 12'!B68</f>
        <v/>
      </c>
      <c r="CW35" s="7" t="str">
        <f>'Tag 12'!C68</f>
        <v/>
      </c>
      <c r="CX35" s="136" t="str">
        <f t="shared" si="25"/>
        <v/>
      </c>
      <c r="CY35" s="135">
        <f>'Tag 12'!F68</f>
        <v>0</v>
      </c>
      <c r="CZ35" s="135">
        <f>'Tag 12'!G68</f>
        <v>0</v>
      </c>
      <c r="DA35" s="135">
        <f>'Tag 12'!H68</f>
        <v>0</v>
      </c>
      <c r="DB35" s="135">
        <f>'Tag 12'!I68</f>
        <v>0</v>
      </c>
      <c r="DC35" s="135">
        <f>'Tag 12'!J68</f>
        <v>0</v>
      </c>
      <c r="DD35" s="135">
        <f>'Tag 12'!K68</f>
        <v>0</v>
      </c>
      <c r="DE35" s="7" t="str">
        <f>'Tag 13'!B68</f>
        <v/>
      </c>
      <c r="DF35" s="7" t="str">
        <f>'Tag 13'!C68</f>
        <v/>
      </c>
      <c r="DG35" s="136" t="str">
        <f t="shared" si="26"/>
        <v/>
      </c>
      <c r="DH35" s="135">
        <f>'Tag 13'!F68</f>
        <v>0</v>
      </c>
      <c r="DI35" s="135">
        <f>'Tag 13'!G68</f>
        <v>0</v>
      </c>
      <c r="DJ35" s="135">
        <f>'Tag 13'!H68</f>
        <v>0</v>
      </c>
      <c r="DK35" s="135">
        <f>'Tag 13'!I68</f>
        <v>0</v>
      </c>
      <c r="DL35" s="135">
        <f>'Tag 13'!J68</f>
        <v>0</v>
      </c>
      <c r="DM35" s="135">
        <f>'Tag 13'!K68</f>
        <v>0</v>
      </c>
      <c r="DN35" s="7" t="str">
        <f>'Tag 14'!B68</f>
        <v/>
      </c>
      <c r="DO35" s="7" t="str">
        <f>'Tag 14'!C68</f>
        <v/>
      </c>
      <c r="DP35" s="136" t="str">
        <f t="shared" si="27"/>
        <v/>
      </c>
      <c r="DQ35" s="135">
        <f>'Tag 14'!F68</f>
        <v>0</v>
      </c>
      <c r="DR35" s="135">
        <f>'Tag 14'!G68</f>
        <v>0</v>
      </c>
      <c r="DS35" s="135">
        <f>'Tag 14'!H68</f>
        <v>0</v>
      </c>
      <c r="DT35" s="135">
        <f>'Tag 14'!I68</f>
        <v>0</v>
      </c>
      <c r="DU35" s="135">
        <f>'Tag 14'!J68</f>
        <v>0</v>
      </c>
      <c r="DV35" s="135">
        <f>'Tag 14'!K68</f>
        <v>0</v>
      </c>
    </row>
    <row r="38" spans="1:126" x14ac:dyDescent="0.25">
      <c r="A38" s="138" t="str">
        <f>Teams!B3</f>
        <v>Lizenz-Nr:</v>
      </c>
      <c r="B38" s="138" t="str">
        <f>Teams!C3</f>
        <v>Name</v>
      </c>
      <c r="C38" s="138" t="str">
        <f>Teams!D3</f>
        <v>Vorname</v>
      </c>
      <c r="E38" s="124" t="s">
        <v>144</v>
      </c>
      <c r="F38" s="144" t="s">
        <v>79</v>
      </c>
      <c r="G38" s="158"/>
      <c r="H38" s="158"/>
      <c r="I38" s="158"/>
      <c r="J38" s="158"/>
      <c r="K38" s="158"/>
      <c r="L38" s="7" t="s">
        <v>144</v>
      </c>
      <c r="M38" s="144" t="s">
        <v>80</v>
      </c>
      <c r="N38" s="144"/>
      <c r="O38" s="144"/>
      <c r="P38" s="144"/>
      <c r="Q38" s="144"/>
      <c r="R38" s="144"/>
      <c r="S38" s="7" t="s">
        <v>144</v>
      </c>
      <c r="T38" s="144" t="s">
        <v>81</v>
      </c>
      <c r="U38" s="144"/>
      <c r="V38" s="144"/>
      <c r="W38" s="144"/>
      <c r="X38" s="144"/>
      <c r="Y38" s="144"/>
      <c r="Z38" s="7" t="s">
        <v>144</v>
      </c>
      <c r="AA38" s="144" t="s">
        <v>82</v>
      </c>
      <c r="AB38" s="144"/>
      <c r="AC38" s="144"/>
      <c r="AD38" s="144"/>
      <c r="AE38" s="144"/>
      <c r="AF38" s="144"/>
      <c r="AG38" s="7" t="s">
        <v>144</v>
      </c>
      <c r="AH38" s="144" t="s">
        <v>83</v>
      </c>
      <c r="AI38" s="144"/>
      <c r="AJ38" s="144"/>
      <c r="AK38" s="144"/>
      <c r="AL38" s="144"/>
      <c r="AM38" s="144"/>
      <c r="AN38" s="7" t="s">
        <v>144</v>
      </c>
      <c r="AO38" s="144" t="s">
        <v>84</v>
      </c>
      <c r="AP38" s="144"/>
      <c r="AQ38" s="144"/>
      <c r="AR38" s="144"/>
      <c r="AS38" s="144"/>
      <c r="AT38" s="144"/>
      <c r="AU38" s="7" t="s">
        <v>144</v>
      </c>
      <c r="AV38" s="144" t="s">
        <v>85</v>
      </c>
      <c r="AW38" s="144"/>
      <c r="AX38" s="144"/>
      <c r="AY38" s="144"/>
      <c r="AZ38" s="144"/>
      <c r="BA38" s="144"/>
      <c r="BB38" s="7" t="s">
        <v>144</v>
      </c>
      <c r="BC38" s="144" t="s">
        <v>134</v>
      </c>
      <c r="BD38" s="144"/>
      <c r="BE38" s="144"/>
      <c r="BF38" s="144"/>
      <c r="BG38" s="144"/>
      <c r="BH38" s="144"/>
      <c r="BI38" s="7" t="s">
        <v>144</v>
      </c>
      <c r="BJ38" s="144" t="s">
        <v>135</v>
      </c>
      <c r="BK38" s="144"/>
      <c r="BL38" s="144"/>
      <c r="BM38" s="144"/>
      <c r="BN38" s="144"/>
      <c r="BO38" s="144"/>
      <c r="BP38" s="7" t="s">
        <v>144</v>
      </c>
      <c r="BQ38" s="144" t="s">
        <v>136</v>
      </c>
      <c r="BR38" s="144"/>
      <c r="BS38" s="144"/>
      <c r="BT38" s="144"/>
      <c r="BU38" s="144"/>
      <c r="BV38" s="144"/>
      <c r="BW38" s="7" t="s">
        <v>144</v>
      </c>
      <c r="BX38" s="144" t="s">
        <v>137</v>
      </c>
      <c r="BY38" s="144"/>
      <c r="BZ38" s="144"/>
      <c r="CA38" s="144"/>
      <c r="CB38" s="144"/>
      <c r="CC38" s="144"/>
      <c r="CD38" s="7" t="s">
        <v>144</v>
      </c>
      <c r="CE38" s="144" t="s">
        <v>138</v>
      </c>
      <c r="CF38" s="144"/>
      <c r="CG38" s="144"/>
      <c r="CH38" s="144"/>
      <c r="CI38" s="144"/>
      <c r="CJ38" s="144"/>
      <c r="CK38" s="7" t="s">
        <v>144</v>
      </c>
      <c r="CL38" s="144" t="s">
        <v>139</v>
      </c>
      <c r="CM38" s="144"/>
      <c r="CN38" s="144"/>
      <c r="CO38" s="144"/>
      <c r="CP38" s="144"/>
      <c r="CQ38" s="144"/>
      <c r="CR38" s="7" t="s">
        <v>144</v>
      </c>
      <c r="CS38" s="144" t="s">
        <v>140</v>
      </c>
      <c r="CT38" s="144"/>
      <c r="CU38" s="144"/>
      <c r="CV38" s="144"/>
      <c r="CW38" s="144"/>
      <c r="CX38" s="144"/>
    </row>
    <row r="39" spans="1:126" x14ac:dyDescent="0.25">
      <c r="A39" s="137" t="str">
        <f>Teams!B4</f>
        <v>01481</v>
      </c>
      <c r="B39" s="137" t="str">
        <f>Teams!C4</f>
        <v>Tellenbach</v>
      </c>
      <c r="C39" s="137" t="str">
        <f>Teams!D4</f>
        <v>Hansruedi</v>
      </c>
      <c r="D39" s="136" t="str">
        <f>CONCATENATE(B39,C39)</f>
        <v>TellenbachHansruedi</v>
      </c>
      <c r="E39" s="139">
        <f>MATCH(D39,C$4:C$35,0)</f>
        <v>1</v>
      </c>
      <c r="F39" s="124">
        <f>INDEX(D$4:D$35,$E39)</f>
        <v>170</v>
      </c>
      <c r="G39" s="124">
        <f t="shared" ref="G39:K39" si="28">INDEX(E$4:E$35,$E39)</f>
        <v>172</v>
      </c>
      <c r="H39" s="124">
        <f t="shared" si="28"/>
        <v>158</v>
      </c>
      <c r="I39" s="124">
        <f t="shared" si="28"/>
        <v>148</v>
      </c>
      <c r="J39" s="124">
        <f t="shared" si="28"/>
        <v>159</v>
      </c>
      <c r="K39" s="124">
        <f t="shared" si="28"/>
        <v>158</v>
      </c>
      <c r="L39" s="139">
        <f>MATCH(D39,L$4:L$35,0)</f>
        <v>9</v>
      </c>
      <c r="M39" s="124">
        <f>INDEX(M$4:M$35,$L39)</f>
        <v>167</v>
      </c>
      <c r="N39" s="124">
        <f t="shared" ref="N39:R54" si="29">INDEX(N$4:N$35,$L39)</f>
        <v>163</v>
      </c>
      <c r="O39" s="124">
        <f t="shared" si="29"/>
        <v>181</v>
      </c>
      <c r="P39" s="124">
        <f t="shared" si="29"/>
        <v>189</v>
      </c>
      <c r="Q39" s="124">
        <f t="shared" si="29"/>
        <v>153</v>
      </c>
      <c r="R39" s="124">
        <f t="shared" si="29"/>
        <v>139</v>
      </c>
      <c r="S39" s="139">
        <f>MATCH(D39,U$4:U$35,0)</f>
        <v>17</v>
      </c>
      <c r="T39" s="124">
        <f>INDEX(V$4:V$35,$S39)</f>
        <v>167</v>
      </c>
      <c r="U39" s="124">
        <f t="shared" ref="U39:Y39" si="30">INDEX(W$4:W$35,$S39)</f>
        <v>171</v>
      </c>
      <c r="V39" s="124">
        <f t="shared" si="30"/>
        <v>172</v>
      </c>
      <c r="W39" s="124">
        <f t="shared" si="30"/>
        <v>186</v>
      </c>
      <c r="X39" s="124">
        <f t="shared" si="30"/>
        <v>137</v>
      </c>
      <c r="Y39" s="124">
        <f t="shared" si="30"/>
        <v>151</v>
      </c>
      <c r="Z39" s="139">
        <f>MATCH(D39,AD$4:AD$35,0)</f>
        <v>1</v>
      </c>
      <c r="AA39" s="124">
        <f>INDEX(AE$4:AE$35,$Z39)</f>
        <v>0</v>
      </c>
      <c r="AB39" s="124">
        <f>INDEX(AF$4:AF$35,$Z39)</f>
        <v>0</v>
      </c>
      <c r="AC39" s="124">
        <f t="shared" ref="AC39:AF39" si="31">INDEX(AG$4:AG$35,$Z39)</f>
        <v>0</v>
      </c>
      <c r="AD39" s="124">
        <f t="shared" si="31"/>
        <v>0</v>
      </c>
      <c r="AE39" s="124">
        <f>INDEX(AI$4:AI$35,$Z39)</f>
        <v>0</v>
      </c>
      <c r="AF39" s="124">
        <f t="shared" si="31"/>
        <v>0</v>
      </c>
      <c r="AG39" s="139">
        <f>MATCH(D39,AM$4:AM$35,0)</f>
        <v>17</v>
      </c>
      <c r="AH39" s="124">
        <f>INDEX(AN$4:AN$35,$AG39)</f>
        <v>0</v>
      </c>
      <c r="AI39" s="124">
        <f t="shared" ref="AI39:AM39" si="32">INDEX(AO$4:AO$35,$AG39)</f>
        <v>0</v>
      </c>
      <c r="AJ39" s="124">
        <f t="shared" si="32"/>
        <v>0</v>
      </c>
      <c r="AK39" s="124">
        <f t="shared" si="32"/>
        <v>0</v>
      </c>
      <c r="AL39" s="124">
        <f t="shared" si="32"/>
        <v>0</v>
      </c>
      <c r="AM39" s="124">
        <f t="shared" si="32"/>
        <v>0</v>
      </c>
      <c r="AN39" s="139">
        <f>MATCH(D39,AV$4:AV$35,0)</f>
        <v>1</v>
      </c>
      <c r="AO39" s="124">
        <f>INDEX(AW$4:AW$35,$AN39)</f>
        <v>0</v>
      </c>
      <c r="AP39" s="124">
        <f t="shared" ref="AP39:AT39" si="33">INDEX(AX$4:AX$35,$AN39)</f>
        <v>0</v>
      </c>
      <c r="AQ39" s="124">
        <f t="shared" si="33"/>
        <v>0</v>
      </c>
      <c r="AR39" s="124">
        <f t="shared" si="33"/>
        <v>0</v>
      </c>
      <c r="AS39" s="124">
        <f t="shared" si="33"/>
        <v>0</v>
      </c>
      <c r="AT39" s="124">
        <f t="shared" si="33"/>
        <v>0</v>
      </c>
      <c r="AU39" s="139">
        <f>MATCH(D39,BE$4:BE$35,0)</f>
        <v>9</v>
      </c>
      <c r="AV39" s="124">
        <f>INDEX(BF$4:BF$35,$AU39)</f>
        <v>0</v>
      </c>
      <c r="AW39" s="124">
        <f t="shared" ref="AW39:AZ39" si="34">INDEX(BG$4:BG$35,$AU39)</f>
        <v>0</v>
      </c>
      <c r="AX39" s="124">
        <f t="shared" si="34"/>
        <v>0</v>
      </c>
      <c r="AY39" s="124">
        <f t="shared" si="34"/>
        <v>0</v>
      </c>
      <c r="AZ39" s="124">
        <f t="shared" si="34"/>
        <v>0</v>
      </c>
      <c r="BA39" s="124">
        <f>INDEX(BK$4:BK$35,$AU39)</f>
        <v>0</v>
      </c>
      <c r="BB39" s="139">
        <f>MATCH(D39,BN$4:BN$35,0)</f>
        <v>17</v>
      </c>
      <c r="BC39" s="124">
        <f>INDEX(BO$4:BO$35,$BB39)</f>
        <v>0</v>
      </c>
      <c r="BD39" s="124">
        <f t="shared" ref="BD39:BH39" si="35">INDEX(BP$4:BP$35,$BB39)</f>
        <v>0</v>
      </c>
      <c r="BE39" s="124">
        <f t="shared" si="35"/>
        <v>0</v>
      </c>
      <c r="BF39" s="124">
        <f t="shared" si="35"/>
        <v>0</v>
      </c>
      <c r="BG39" s="124">
        <f t="shared" si="35"/>
        <v>0</v>
      </c>
      <c r="BH39" s="124">
        <f t="shared" si="35"/>
        <v>0</v>
      </c>
      <c r="BI39" s="139">
        <f>MATCH(D39,BW$4:BW$35,0)</f>
        <v>1</v>
      </c>
      <c r="BJ39" s="124">
        <f>INDEX(BX$4:BX$35,$BI39)</f>
        <v>0</v>
      </c>
      <c r="BK39" s="124">
        <f t="shared" ref="BK39:BO39" si="36">INDEX(BY$4:BY$35,$BI39)</f>
        <v>0</v>
      </c>
      <c r="BL39" s="124">
        <f t="shared" si="36"/>
        <v>0</v>
      </c>
      <c r="BM39" s="124">
        <f t="shared" si="36"/>
        <v>0</v>
      </c>
      <c r="BN39" s="124">
        <f t="shared" si="36"/>
        <v>0</v>
      </c>
      <c r="BO39" s="124">
        <f t="shared" si="36"/>
        <v>0</v>
      </c>
      <c r="BP39" s="139">
        <f>MATCH(D39,CF$4:CF$35,0)</f>
        <v>17</v>
      </c>
      <c r="BQ39" s="124">
        <f>INDEX(CG$4:CG$35,$BP39)</f>
        <v>0</v>
      </c>
      <c r="BR39" s="124">
        <f t="shared" ref="BR39:BV39" si="37">INDEX(CH$4:CH$35,$BP39)</f>
        <v>0</v>
      </c>
      <c r="BS39" s="124">
        <f t="shared" si="37"/>
        <v>0</v>
      </c>
      <c r="BT39" s="124">
        <f t="shared" si="37"/>
        <v>0</v>
      </c>
      <c r="BU39" s="124">
        <f t="shared" si="37"/>
        <v>0</v>
      </c>
      <c r="BV39" s="124">
        <f t="shared" si="37"/>
        <v>0</v>
      </c>
      <c r="BW39" s="139" t="e">
        <f>MATCH(D39,CO$4:CO$35,0)</f>
        <v>#N/A</v>
      </c>
      <c r="BX39" s="124" t="e">
        <f>INDEX(CP$4:CP$35,$BW39)</f>
        <v>#N/A</v>
      </c>
      <c r="BY39" s="124" t="e">
        <f t="shared" ref="BY39:CC39" si="38">INDEX(CQ$4:CQ$35,$BW39)</f>
        <v>#N/A</v>
      </c>
      <c r="BZ39" s="124" t="e">
        <f t="shared" si="38"/>
        <v>#N/A</v>
      </c>
      <c r="CA39" s="124" t="e">
        <f t="shared" si="38"/>
        <v>#N/A</v>
      </c>
      <c r="CB39" s="124" t="e">
        <f t="shared" si="38"/>
        <v>#N/A</v>
      </c>
      <c r="CC39" s="124" t="e">
        <f t="shared" si="38"/>
        <v>#N/A</v>
      </c>
      <c r="CD39" s="139" t="e">
        <f>MATCH(D39,CX$4:CX$35,0)</f>
        <v>#N/A</v>
      </c>
      <c r="CE39" s="124" t="e">
        <f>INDEX(CY$4:CY$35,$CD39)</f>
        <v>#N/A</v>
      </c>
      <c r="CF39" s="124" t="e">
        <f t="shared" ref="CF39:CJ39" si="39">INDEX(CZ$4:CZ$35,$CD39)</f>
        <v>#N/A</v>
      </c>
      <c r="CG39" s="124" t="e">
        <f t="shared" si="39"/>
        <v>#N/A</v>
      </c>
      <c r="CH39" s="124" t="e">
        <f t="shared" si="39"/>
        <v>#N/A</v>
      </c>
      <c r="CI39" s="124" t="e">
        <f t="shared" si="39"/>
        <v>#N/A</v>
      </c>
      <c r="CJ39" s="124" t="e">
        <f t="shared" si="39"/>
        <v>#N/A</v>
      </c>
      <c r="CK39" s="139" t="e">
        <f>MATCH(D39,DG$4:DG$35,0)</f>
        <v>#N/A</v>
      </c>
      <c r="CL39" s="124" t="e">
        <f>INDEX(DH$4:DH$35,$CK39)</f>
        <v>#N/A</v>
      </c>
      <c r="CM39" s="124" t="e">
        <f t="shared" ref="CM39:CQ39" si="40">INDEX(DI$4:DI$35,$CK39)</f>
        <v>#N/A</v>
      </c>
      <c r="CN39" s="124" t="e">
        <f t="shared" si="40"/>
        <v>#N/A</v>
      </c>
      <c r="CO39" s="124" t="e">
        <f t="shared" si="40"/>
        <v>#N/A</v>
      </c>
      <c r="CP39" s="124" t="e">
        <f t="shared" si="40"/>
        <v>#N/A</v>
      </c>
      <c r="CQ39" s="124" t="e">
        <f t="shared" si="40"/>
        <v>#N/A</v>
      </c>
      <c r="CR39" s="139" t="e">
        <f>MATCH(D39,DP$4:DP$35,0)</f>
        <v>#N/A</v>
      </c>
      <c r="CS39" s="124" t="e">
        <f>INDEX(DQ$4:DQ$35,$CR39)</f>
        <v>#N/A</v>
      </c>
      <c r="CT39" s="124" t="e">
        <f t="shared" ref="CT39:CX39" si="41">INDEX(DR$4:DR$35,$CR39)</f>
        <v>#N/A</v>
      </c>
      <c r="CU39" s="124" t="e">
        <f t="shared" si="41"/>
        <v>#N/A</v>
      </c>
      <c r="CV39" s="124" t="e">
        <f t="shared" si="41"/>
        <v>#N/A</v>
      </c>
      <c r="CW39" s="124" t="e">
        <f t="shared" si="41"/>
        <v>#N/A</v>
      </c>
      <c r="CX39" s="124" t="e">
        <f t="shared" si="41"/>
        <v>#N/A</v>
      </c>
    </row>
    <row r="40" spans="1:126" x14ac:dyDescent="0.25">
      <c r="A40" s="137" t="str">
        <f>Teams!B5</f>
        <v>02125</v>
      </c>
      <c r="B40" s="137" t="str">
        <f>Teams!C5</f>
        <v>Fehr</v>
      </c>
      <c r="C40" s="137" t="str">
        <f>Teams!D5</f>
        <v>Markus</v>
      </c>
      <c r="D40" s="136" t="str">
        <f t="shared" ref="D40:D70" si="42">CONCATENATE(B40,C40)</f>
        <v>FehrMarkus</v>
      </c>
      <c r="E40" s="139">
        <f t="shared" ref="E40:E70" si="43">MATCH(D40,C$4:C$35,0)</f>
        <v>2</v>
      </c>
      <c r="F40" s="124">
        <f>INDEX(D$4:D$35,$E40)</f>
        <v>162</v>
      </c>
      <c r="G40" s="124">
        <f>INDEX(E$4:E$35,$E40)</f>
        <v>133</v>
      </c>
      <c r="H40" s="124">
        <f t="shared" ref="H40:H41" si="44">INDEX(F$4:F$35,$E40)</f>
        <v>176</v>
      </c>
      <c r="I40" s="124">
        <f t="shared" ref="I40:I41" si="45">INDEX(G$4:G$35,$E40)</f>
        <v>157</v>
      </c>
      <c r="J40" s="124">
        <f t="shared" ref="J40:J41" si="46">INDEX(H$4:H$35,$E40)</f>
        <v>136</v>
      </c>
      <c r="K40" s="124">
        <f t="shared" ref="K40:K41" si="47">INDEX(I$4:I$35,$E40)</f>
        <v>133</v>
      </c>
      <c r="L40" s="139">
        <f t="shared" ref="L40:L70" si="48">MATCH(D40,L$4:L$35,0)</f>
        <v>10</v>
      </c>
      <c r="M40" s="124">
        <f>INDEX(M$4:M$35,$L40)</f>
        <v>122</v>
      </c>
      <c r="N40" s="124">
        <f t="shared" si="29"/>
        <v>135</v>
      </c>
      <c r="O40" s="124">
        <f t="shared" si="29"/>
        <v>150</v>
      </c>
      <c r="P40" s="124">
        <f t="shared" si="29"/>
        <v>144</v>
      </c>
      <c r="Q40" s="124">
        <f t="shared" si="29"/>
        <v>149</v>
      </c>
      <c r="R40" s="124">
        <f t="shared" si="29"/>
        <v>160</v>
      </c>
      <c r="S40" s="139">
        <f t="shared" ref="S40:S70" si="49">MATCH(D40,U$4:U$35,0)</f>
        <v>18</v>
      </c>
      <c r="T40" s="124">
        <f>INDEX(V$4:V$35,$S40)</f>
        <v>134</v>
      </c>
      <c r="U40" s="124">
        <f t="shared" ref="U40" si="50">INDEX(W$4:W$35,$S40)</f>
        <v>188</v>
      </c>
      <c r="V40" s="124">
        <f t="shared" ref="V40" si="51">INDEX(X$4:X$35,$S40)</f>
        <v>156</v>
      </c>
      <c r="W40" s="124">
        <f t="shared" ref="W40" si="52">INDEX(Y$4:Y$35,$S40)</f>
        <v>133</v>
      </c>
      <c r="X40" s="124">
        <f t="shared" ref="X40" si="53">INDEX(Z$4:Z$35,$S40)</f>
        <v>123</v>
      </c>
      <c r="Y40" s="124">
        <f t="shared" ref="Y40" si="54">INDEX(AA$4:AA$35,$S40)</f>
        <v>127</v>
      </c>
      <c r="Z40" s="139">
        <f t="shared" ref="Z40:Z70" si="55">MATCH(D40,AD$4:AD$35,0)</f>
        <v>2</v>
      </c>
      <c r="AA40" s="124">
        <f t="shared" ref="AA40:AA70" si="56">INDEX(AE$4:AE$35,$Z40)</f>
        <v>0</v>
      </c>
      <c r="AB40" s="124">
        <f t="shared" ref="AB40:AB70" si="57">INDEX(AF$4:AF$35,$Z40)</f>
        <v>0</v>
      </c>
      <c r="AC40" s="124">
        <f t="shared" ref="AC40:AC70" si="58">INDEX(AG$4:AG$35,$Z40)</f>
        <v>0</v>
      </c>
      <c r="AD40" s="124">
        <f t="shared" ref="AD40:AD70" si="59">INDEX(AH$4:AH$35,$Z40)</f>
        <v>0</v>
      </c>
      <c r="AE40" s="124">
        <f t="shared" ref="AE40:AE70" si="60">INDEX(AI$4:AI$35,$Z40)</f>
        <v>0</v>
      </c>
      <c r="AF40" s="124">
        <f t="shared" ref="AF40:AF70" si="61">INDEX(AJ$4:AJ$35,$Z40)</f>
        <v>0</v>
      </c>
      <c r="AG40" s="139">
        <f t="shared" ref="AG40:AG70" si="62">MATCH(D40,AM$4:AM$35,0)</f>
        <v>18</v>
      </c>
      <c r="AH40" s="124">
        <f t="shared" ref="AH40:AH70" si="63">INDEX(AN$4:AN$35,$AG40)</f>
        <v>0</v>
      </c>
      <c r="AI40" s="124">
        <f t="shared" ref="AI40:AI70" si="64">INDEX(AO$4:AO$35,$AG40)</f>
        <v>0</v>
      </c>
      <c r="AJ40" s="124">
        <f t="shared" ref="AJ40:AJ70" si="65">INDEX(AP$4:AP$35,$AG40)</f>
        <v>0</v>
      </c>
      <c r="AK40" s="124">
        <f t="shared" ref="AK40:AK70" si="66">INDEX(AQ$4:AQ$35,$AG40)</f>
        <v>0</v>
      </c>
      <c r="AL40" s="124">
        <f t="shared" ref="AL40:AL70" si="67">INDEX(AR$4:AR$35,$AG40)</f>
        <v>0</v>
      </c>
      <c r="AM40" s="124">
        <f t="shared" ref="AM40:AM70" si="68">INDEX(AS$4:AS$35,$AG40)</f>
        <v>0</v>
      </c>
      <c r="AN40" s="139">
        <f t="shared" ref="AN40:AN70" si="69">MATCH(D40,AV$4:AV$35,0)</f>
        <v>2</v>
      </c>
      <c r="AO40" s="124">
        <f t="shared" ref="AO40:AO70" si="70">INDEX(AW$4:AW$35,$AN40)</f>
        <v>0</v>
      </c>
      <c r="AP40" s="124">
        <f t="shared" ref="AP40:AP70" si="71">INDEX(AX$4:AX$35,$AN40)</f>
        <v>0</v>
      </c>
      <c r="AQ40" s="124">
        <f t="shared" ref="AQ40:AQ70" si="72">INDEX(AY$4:AY$35,$AN40)</f>
        <v>0</v>
      </c>
      <c r="AR40" s="124">
        <f t="shared" ref="AR40:AR70" si="73">INDEX(AZ$4:AZ$35,$AN40)</f>
        <v>0</v>
      </c>
      <c r="AS40" s="124">
        <f t="shared" ref="AS40:AS70" si="74">INDEX(BA$4:BA$35,$AN40)</f>
        <v>0</v>
      </c>
      <c r="AT40" s="124">
        <f t="shared" ref="AT40:AT70" si="75">INDEX(BB$4:BB$35,$AN40)</f>
        <v>0</v>
      </c>
      <c r="AU40" s="139">
        <f t="shared" ref="AU40:AU70" si="76">MATCH(D40,BE$4:BE$35,0)</f>
        <v>10</v>
      </c>
      <c r="AV40" s="124">
        <f t="shared" ref="AV40:AV70" si="77">INDEX(BF$4:BF$35,$AU40)</f>
        <v>0</v>
      </c>
      <c r="AW40" s="124">
        <f t="shared" ref="AW40:AW70" si="78">INDEX(BG$4:BG$35,$AU40)</f>
        <v>0</v>
      </c>
      <c r="AX40" s="124">
        <f t="shared" ref="AX40:AX70" si="79">INDEX(BH$4:BH$35,$AU40)</f>
        <v>0</v>
      </c>
      <c r="AY40" s="124">
        <f t="shared" ref="AY40:AY70" si="80">INDEX(BI$4:BI$35,$AU40)</f>
        <v>0</v>
      </c>
      <c r="AZ40" s="124">
        <f t="shared" ref="AZ40:AZ70" si="81">INDEX(BJ$4:BJ$35,$AU40)</f>
        <v>0</v>
      </c>
      <c r="BA40" s="124">
        <f t="shared" ref="BA40:BA70" si="82">INDEX(BK$4:BK$35,$AU40)</f>
        <v>0</v>
      </c>
      <c r="BB40" s="139">
        <f t="shared" ref="BB40:BB70" si="83">MATCH(D40,BN$4:BN$35,0)</f>
        <v>18</v>
      </c>
      <c r="BC40" s="124">
        <f t="shared" ref="BC40:BC70" si="84">INDEX(BO$4:BO$35,$BB40)</f>
        <v>0</v>
      </c>
      <c r="BD40" s="124">
        <f t="shared" ref="BD40:BD70" si="85">INDEX(BP$4:BP$35,$BB40)</f>
        <v>0</v>
      </c>
      <c r="BE40" s="124">
        <f t="shared" ref="BE40:BE70" si="86">INDEX(BQ$4:BQ$35,$BB40)</f>
        <v>0</v>
      </c>
      <c r="BF40" s="124">
        <f t="shared" ref="BF40:BF70" si="87">INDEX(BR$4:BR$35,$BB40)</f>
        <v>0</v>
      </c>
      <c r="BG40" s="124">
        <f t="shared" ref="BG40:BG70" si="88">INDEX(BS$4:BS$35,$BB40)</f>
        <v>0</v>
      </c>
      <c r="BH40" s="124">
        <f t="shared" ref="BH40:BH70" si="89">INDEX(BT$4:BT$35,$BB40)</f>
        <v>0</v>
      </c>
      <c r="BI40" s="139">
        <f t="shared" ref="BI40:BI70" si="90">MATCH(D40,BW$4:BW$35,0)</f>
        <v>2</v>
      </c>
      <c r="BJ40" s="124">
        <f t="shared" ref="BJ40:BJ70" si="91">INDEX(BX$4:BX$35,$BI40)</f>
        <v>0</v>
      </c>
      <c r="BK40" s="124">
        <f t="shared" ref="BK40:BK70" si="92">INDEX(BY$4:BY$35,$BI40)</f>
        <v>0</v>
      </c>
      <c r="BL40" s="124">
        <f t="shared" ref="BL40:BL70" si="93">INDEX(BZ$4:BZ$35,$BI40)</f>
        <v>0</v>
      </c>
      <c r="BM40" s="124">
        <f t="shared" ref="BM40:BM70" si="94">INDEX(CA$4:CA$35,$BI40)</f>
        <v>0</v>
      </c>
      <c r="BN40" s="124">
        <f t="shared" ref="BN40:BN70" si="95">INDEX(CB$4:CB$35,$BI40)</f>
        <v>0</v>
      </c>
      <c r="BO40" s="124">
        <f t="shared" ref="BO40:BO70" si="96">INDEX(CC$4:CC$35,$BI40)</f>
        <v>0</v>
      </c>
      <c r="BP40" s="139">
        <f t="shared" ref="BP40:BP70" si="97">MATCH(D40,CF$4:CF$35,0)</f>
        <v>18</v>
      </c>
      <c r="BQ40" s="124">
        <f t="shared" ref="BQ40:BQ70" si="98">INDEX(CG$4:CG$35,$BP40)</f>
        <v>0</v>
      </c>
      <c r="BR40" s="124">
        <f t="shared" ref="BR40:BR70" si="99">INDEX(CH$4:CH$35,$BP40)</f>
        <v>0</v>
      </c>
      <c r="BS40" s="124">
        <f t="shared" ref="BS40:BS70" si="100">INDEX(CI$4:CI$35,$BP40)</f>
        <v>0</v>
      </c>
      <c r="BT40" s="124">
        <f t="shared" ref="BT40:BT70" si="101">INDEX(CJ$4:CJ$35,$BP40)</f>
        <v>0</v>
      </c>
      <c r="BU40" s="124">
        <f t="shared" ref="BU40:BU70" si="102">INDEX(CK$4:CK$35,$BP40)</f>
        <v>0</v>
      </c>
      <c r="BV40" s="124">
        <f t="shared" ref="BV40:BV70" si="103">INDEX(CL$4:CL$35,$BP40)</f>
        <v>0</v>
      </c>
      <c r="BW40" s="139" t="e">
        <f t="shared" ref="BW40:BW70" si="104">MATCH(D40,CO$4:CO$35,0)</f>
        <v>#N/A</v>
      </c>
      <c r="BX40" s="124" t="e">
        <f t="shared" ref="BX40:BX70" si="105">INDEX(CP$4:CP$35,$BW40)</f>
        <v>#N/A</v>
      </c>
      <c r="BY40" s="124" t="e">
        <f t="shared" ref="BY40:BY70" si="106">INDEX(CQ$4:CQ$35,$BW40)</f>
        <v>#N/A</v>
      </c>
      <c r="BZ40" s="124" t="e">
        <f t="shared" ref="BZ40:BZ70" si="107">INDEX(CR$4:CR$35,$BW40)</f>
        <v>#N/A</v>
      </c>
      <c r="CA40" s="124" t="e">
        <f t="shared" ref="CA40:CA70" si="108">INDEX(CS$4:CS$35,$BW40)</f>
        <v>#N/A</v>
      </c>
      <c r="CB40" s="124" t="e">
        <f t="shared" ref="CB40:CB70" si="109">INDEX(CT$4:CT$35,$BW40)</f>
        <v>#N/A</v>
      </c>
      <c r="CC40" s="124" t="e">
        <f t="shared" ref="CC40:CC70" si="110">INDEX(CU$4:CU$35,$BW40)</f>
        <v>#N/A</v>
      </c>
      <c r="CD40" s="139" t="e">
        <f t="shared" ref="CD40:CD70" si="111">MATCH(D40,CX$4:CX$35,0)</f>
        <v>#N/A</v>
      </c>
      <c r="CE40" s="124" t="e">
        <f t="shared" ref="CE40:CE70" si="112">INDEX(CY$4:CY$35,$CD40)</f>
        <v>#N/A</v>
      </c>
      <c r="CF40" s="124" t="e">
        <f t="shared" ref="CF40:CF70" si="113">INDEX(CZ$4:CZ$35,$CD40)</f>
        <v>#N/A</v>
      </c>
      <c r="CG40" s="124" t="e">
        <f t="shared" ref="CG40:CG70" si="114">INDEX(DA$4:DA$35,$CD40)</f>
        <v>#N/A</v>
      </c>
      <c r="CH40" s="124" t="e">
        <f t="shared" ref="CH40:CH70" si="115">INDEX(DB$4:DB$35,$CD40)</f>
        <v>#N/A</v>
      </c>
      <c r="CI40" s="124" t="e">
        <f t="shared" ref="CI40:CI70" si="116">INDEX(DC$4:DC$35,$CD40)</f>
        <v>#N/A</v>
      </c>
      <c r="CJ40" s="124" t="e">
        <f t="shared" ref="CJ40:CJ70" si="117">INDEX(DD$4:DD$35,$CD40)</f>
        <v>#N/A</v>
      </c>
      <c r="CK40" s="139" t="e">
        <f t="shared" ref="CK40:CK70" si="118">MATCH(D40,DG$4:DG$35,0)</f>
        <v>#N/A</v>
      </c>
      <c r="CL40" s="124" t="e">
        <f t="shared" ref="CL40:CL70" si="119">INDEX(DH$4:DH$35,$CK40)</f>
        <v>#N/A</v>
      </c>
      <c r="CM40" s="124" t="e">
        <f t="shared" ref="CM40:CM70" si="120">INDEX(DI$4:DI$35,$CK40)</f>
        <v>#N/A</v>
      </c>
      <c r="CN40" s="124" t="e">
        <f t="shared" ref="CN40:CN70" si="121">INDEX(DJ$4:DJ$35,$CK40)</f>
        <v>#N/A</v>
      </c>
      <c r="CO40" s="124" t="e">
        <f t="shared" ref="CO40:CO70" si="122">INDEX(DK$4:DK$35,$CK40)</f>
        <v>#N/A</v>
      </c>
      <c r="CP40" s="124" t="e">
        <f t="shared" ref="CP40:CP70" si="123">INDEX(DL$4:DL$35,$CK40)</f>
        <v>#N/A</v>
      </c>
      <c r="CQ40" s="124" t="e">
        <f t="shared" ref="CQ40:CQ70" si="124">INDEX(DM$4:DM$35,$CK40)</f>
        <v>#N/A</v>
      </c>
      <c r="CR40" s="139" t="e">
        <f t="shared" ref="CR40:CR70" si="125">MATCH(D40,DP$4:DP$35,0)</f>
        <v>#N/A</v>
      </c>
      <c r="CS40" s="124" t="e">
        <f t="shared" ref="CS40:CS70" si="126">INDEX(DQ$4:DQ$35,$CR40)</f>
        <v>#N/A</v>
      </c>
      <c r="CT40" s="124" t="e">
        <f t="shared" ref="CT40:CT70" si="127">INDEX(DR$4:DR$35,$CR40)</f>
        <v>#N/A</v>
      </c>
      <c r="CU40" s="124" t="e">
        <f t="shared" ref="CU40:CU70" si="128">INDEX(DS$4:DS$35,$CR40)</f>
        <v>#N/A</v>
      </c>
      <c r="CV40" s="124" t="e">
        <f t="shared" ref="CV40:CV70" si="129">INDEX(DT$4:DT$35,$CR40)</f>
        <v>#N/A</v>
      </c>
      <c r="CW40" s="124" t="e">
        <f t="shared" ref="CW40:CW70" si="130">INDEX(DU$4:DU$35,$CR40)</f>
        <v>#N/A</v>
      </c>
      <c r="CX40" s="124" t="e">
        <f t="shared" ref="CX40:CX70" si="131">INDEX(DV$4:DV$35,$CR40)</f>
        <v>#N/A</v>
      </c>
    </row>
    <row r="41" spans="1:126" x14ac:dyDescent="0.25">
      <c r="A41" s="137" t="str">
        <f>Teams!B6</f>
        <v>02561</v>
      </c>
      <c r="B41" s="137" t="str">
        <f>Teams!C6</f>
        <v>Schäpper</v>
      </c>
      <c r="C41" s="137" t="str">
        <f>Teams!D6</f>
        <v>Benjamin</v>
      </c>
      <c r="D41" s="136" t="str">
        <f t="shared" si="42"/>
        <v>SchäpperBenjamin</v>
      </c>
      <c r="E41" s="139">
        <f t="shared" si="43"/>
        <v>3</v>
      </c>
      <c r="F41" s="124">
        <f t="shared" ref="F41:F70" si="132">INDEX(D$4:D$35,$E41)</f>
        <v>0</v>
      </c>
      <c r="G41" s="124">
        <f t="shared" ref="G41:G70" si="133">INDEX(E$4:E$35,$E41)</f>
        <v>0</v>
      </c>
      <c r="H41" s="124">
        <f t="shared" si="44"/>
        <v>0</v>
      </c>
      <c r="I41" s="124">
        <f t="shared" si="45"/>
        <v>0</v>
      </c>
      <c r="J41" s="124">
        <f t="shared" si="46"/>
        <v>0</v>
      </c>
      <c r="K41" s="124">
        <f t="shared" si="47"/>
        <v>0</v>
      </c>
      <c r="L41" s="139">
        <f t="shared" si="48"/>
        <v>11</v>
      </c>
      <c r="M41" s="124">
        <f t="shared" ref="M41:R70" si="134">INDEX(M$4:M$35,$L41)</f>
        <v>0</v>
      </c>
      <c r="N41" s="124">
        <f t="shared" si="29"/>
        <v>0</v>
      </c>
      <c r="O41" s="124">
        <f t="shared" si="29"/>
        <v>0</v>
      </c>
      <c r="P41" s="124">
        <f t="shared" si="29"/>
        <v>0</v>
      </c>
      <c r="Q41" s="124">
        <f t="shared" si="29"/>
        <v>0</v>
      </c>
      <c r="R41" s="124">
        <f t="shared" si="29"/>
        <v>0</v>
      </c>
      <c r="S41" s="139">
        <f t="shared" si="49"/>
        <v>19</v>
      </c>
      <c r="T41" s="124">
        <f t="shared" ref="T41:T70" si="135">INDEX(V$4:V$35,$S41)</f>
        <v>0</v>
      </c>
      <c r="U41" s="124">
        <f t="shared" ref="U41:U70" si="136">INDEX(W$4:W$35,$S41)</f>
        <v>0</v>
      </c>
      <c r="V41" s="124">
        <f t="shared" ref="V41:V70" si="137">INDEX(X$4:X$35,$S41)</f>
        <v>0</v>
      </c>
      <c r="W41" s="124">
        <f t="shared" ref="W41:W70" si="138">INDEX(Y$4:Y$35,$S41)</f>
        <v>0</v>
      </c>
      <c r="X41" s="124">
        <f t="shared" ref="X41:X70" si="139">INDEX(Z$4:Z$35,$S41)</f>
        <v>0</v>
      </c>
      <c r="Y41" s="124">
        <f t="shared" ref="Y41:Y70" si="140">INDEX(AA$4:AA$35,$S41)</f>
        <v>0</v>
      </c>
      <c r="Z41" s="139">
        <f t="shared" si="55"/>
        <v>3</v>
      </c>
      <c r="AA41" s="124">
        <f t="shared" si="56"/>
        <v>0</v>
      </c>
      <c r="AB41" s="124">
        <f t="shared" si="57"/>
        <v>0</v>
      </c>
      <c r="AC41" s="124">
        <f t="shared" si="58"/>
        <v>0</v>
      </c>
      <c r="AD41" s="124">
        <f t="shared" si="59"/>
        <v>0</v>
      </c>
      <c r="AE41" s="124">
        <f t="shared" si="60"/>
        <v>0</v>
      </c>
      <c r="AF41" s="124">
        <f t="shared" si="61"/>
        <v>0</v>
      </c>
      <c r="AG41" s="139">
        <f t="shared" si="62"/>
        <v>19</v>
      </c>
      <c r="AH41" s="124">
        <f t="shared" si="63"/>
        <v>0</v>
      </c>
      <c r="AI41" s="124">
        <f t="shared" si="64"/>
        <v>0</v>
      </c>
      <c r="AJ41" s="124">
        <f t="shared" si="65"/>
        <v>0</v>
      </c>
      <c r="AK41" s="124">
        <f t="shared" si="66"/>
        <v>0</v>
      </c>
      <c r="AL41" s="124">
        <f t="shared" si="67"/>
        <v>0</v>
      </c>
      <c r="AM41" s="124">
        <f t="shared" si="68"/>
        <v>0</v>
      </c>
      <c r="AN41" s="139">
        <f t="shared" si="69"/>
        <v>3</v>
      </c>
      <c r="AO41" s="124">
        <f t="shared" si="70"/>
        <v>0</v>
      </c>
      <c r="AP41" s="124">
        <f t="shared" si="71"/>
        <v>0</v>
      </c>
      <c r="AQ41" s="124">
        <f t="shared" si="72"/>
        <v>0</v>
      </c>
      <c r="AR41" s="124">
        <f t="shared" si="73"/>
        <v>0</v>
      </c>
      <c r="AS41" s="124">
        <f t="shared" si="74"/>
        <v>0</v>
      </c>
      <c r="AT41" s="124">
        <f t="shared" si="75"/>
        <v>0</v>
      </c>
      <c r="AU41" s="139">
        <f t="shared" si="76"/>
        <v>11</v>
      </c>
      <c r="AV41" s="124">
        <f t="shared" si="77"/>
        <v>0</v>
      </c>
      <c r="AW41" s="124">
        <f t="shared" si="78"/>
        <v>0</v>
      </c>
      <c r="AX41" s="124">
        <f t="shared" si="79"/>
        <v>0</v>
      </c>
      <c r="AY41" s="124">
        <f t="shared" si="80"/>
        <v>0</v>
      </c>
      <c r="AZ41" s="124">
        <f t="shared" si="81"/>
        <v>0</v>
      </c>
      <c r="BA41" s="124">
        <f t="shared" si="82"/>
        <v>0</v>
      </c>
      <c r="BB41" s="139">
        <f t="shared" si="83"/>
        <v>19</v>
      </c>
      <c r="BC41" s="124">
        <f t="shared" si="84"/>
        <v>0</v>
      </c>
      <c r="BD41" s="124">
        <f t="shared" si="85"/>
        <v>0</v>
      </c>
      <c r="BE41" s="124">
        <f t="shared" si="86"/>
        <v>0</v>
      </c>
      <c r="BF41" s="124">
        <f t="shared" si="87"/>
        <v>0</v>
      </c>
      <c r="BG41" s="124">
        <f t="shared" si="88"/>
        <v>0</v>
      </c>
      <c r="BH41" s="124">
        <f t="shared" si="89"/>
        <v>0</v>
      </c>
      <c r="BI41" s="139">
        <f t="shared" si="90"/>
        <v>3</v>
      </c>
      <c r="BJ41" s="124">
        <f t="shared" si="91"/>
        <v>0</v>
      </c>
      <c r="BK41" s="124">
        <f t="shared" si="92"/>
        <v>0</v>
      </c>
      <c r="BL41" s="124">
        <f t="shared" si="93"/>
        <v>0</v>
      </c>
      <c r="BM41" s="124">
        <f t="shared" si="94"/>
        <v>0</v>
      </c>
      <c r="BN41" s="124">
        <f t="shared" si="95"/>
        <v>0</v>
      </c>
      <c r="BO41" s="124">
        <f t="shared" si="96"/>
        <v>0</v>
      </c>
      <c r="BP41" s="139">
        <f t="shared" si="97"/>
        <v>19</v>
      </c>
      <c r="BQ41" s="124">
        <f t="shared" si="98"/>
        <v>0</v>
      </c>
      <c r="BR41" s="124">
        <f t="shared" si="99"/>
        <v>0</v>
      </c>
      <c r="BS41" s="124">
        <f t="shared" si="100"/>
        <v>0</v>
      </c>
      <c r="BT41" s="124">
        <f t="shared" si="101"/>
        <v>0</v>
      </c>
      <c r="BU41" s="124">
        <f t="shared" si="102"/>
        <v>0</v>
      </c>
      <c r="BV41" s="124">
        <f t="shared" si="103"/>
        <v>0</v>
      </c>
      <c r="BW41" s="139" t="e">
        <f t="shared" si="104"/>
        <v>#N/A</v>
      </c>
      <c r="BX41" s="124" t="e">
        <f t="shared" si="105"/>
        <v>#N/A</v>
      </c>
      <c r="BY41" s="124" t="e">
        <f t="shared" si="106"/>
        <v>#N/A</v>
      </c>
      <c r="BZ41" s="124" t="e">
        <f t="shared" si="107"/>
        <v>#N/A</v>
      </c>
      <c r="CA41" s="124" t="e">
        <f t="shared" si="108"/>
        <v>#N/A</v>
      </c>
      <c r="CB41" s="124" t="e">
        <f t="shared" si="109"/>
        <v>#N/A</v>
      </c>
      <c r="CC41" s="124" t="e">
        <f t="shared" si="110"/>
        <v>#N/A</v>
      </c>
      <c r="CD41" s="139" t="e">
        <f t="shared" si="111"/>
        <v>#N/A</v>
      </c>
      <c r="CE41" s="124" t="e">
        <f t="shared" si="112"/>
        <v>#N/A</v>
      </c>
      <c r="CF41" s="124" t="e">
        <f t="shared" si="113"/>
        <v>#N/A</v>
      </c>
      <c r="CG41" s="124" t="e">
        <f t="shared" si="114"/>
        <v>#N/A</v>
      </c>
      <c r="CH41" s="124" t="e">
        <f t="shared" si="115"/>
        <v>#N/A</v>
      </c>
      <c r="CI41" s="124" t="e">
        <f t="shared" si="116"/>
        <v>#N/A</v>
      </c>
      <c r="CJ41" s="124" t="e">
        <f t="shared" si="117"/>
        <v>#N/A</v>
      </c>
      <c r="CK41" s="139" t="e">
        <f t="shared" si="118"/>
        <v>#N/A</v>
      </c>
      <c r="CL41" s="124" t="e">
        <f t="shared" si="119"/>
        <v>#N/A</v>
      </c>
      <c r="CM41" s="124" t="e">
        <f t="shared" si="120"/>
        <v>#N/A</v>
      </c>
      <c r="CN41" s="124" t="e">
        <f t="shared" si="121"/>
        <v>#N/A</v>
      </c>
      <c r="CO41" s="124" t="e">
        <f t="shared" si="122"/>
        <v>#N/A</v>
      </c>
      <c r="CP41" s="124" t="e">
        <f t="shared" si="123"/>
        <v>#N/A</v>
      </c>
      <c r="CQ41" s="124" t="e">
        <f t="shared" si="124"/>
        <v>#N/A</v>
      </c>
      <c r="CR41" s="139" t="e">
        <f t="shared" si="125"/>
        <v>#N/A</v>
      </c>
      <c r="CS41" s="124" t="e">
        <f t="shared" si="126"/>
        <v>#N/A</v>
      </c>
      <c r="CT41" s="124" t="e">
        <f t="shared" si="127"/>
        <v>#N/A</v>
      </c>
      <c r="CU41" s="124" t="e">
        <f t="shared" si="128"/>
        <v>#N/A</v>
      </c>
      <c r="CV41" s="124" t="e">
        <f t="shared" si="129"/>
        <v>#N/A</v>
      </c>
      <c r="CW41" s="124" t="e">
        <f t="shared" si="130"/>
        <v>#N/A</v>
      </c>
      <c r="CX41" s="124" t="e">
        <f t="shared" si="131"/>
        <v>#N/A</v>
      </c>
    </row>
    <row r="42" spans="1:126" x14ac:dyDescent="0.25">
      <c r="A42" s="137" t="str">
        <f>Teams!B7</f>
        <v>02582</v>
      </c>
      <c r="B42" s="137" t="str">
        <f>Teams!C7</f>
        <v>Hodzic</v>
      </c>
      <c r="C42" s="137" t="str">
        <f>Teams!D7</f>
        <v>Levin</v>
      </c>
      <c r="D42" s="136" t="str">
        <f t="shared" si="42"/>
        <v>HodzicLevin</v>
      </c>
      <c r="E42" s="139">
        <f t="shared" si="43"/>
        <v>4</v>
      </c>
      <c r="F42" s="124">
        <f t="shared" si="132"/>
        <v>0</v>
      </c>
      <c r="G42" s="124">
        <f t="shared" si="133"/>
        <v>0</v>
      </c>
      <c r="H42" s="124">
        <f t="shared" ref="H42:H70" si="141">INDEX(F$4:F$35,$E42)</f>
        <v>0</v>
      </c>
      <c r="I42" s="124">
        <f t="shared" ref="I42:I70" si="142">INDEX(G$4:G$35,$E42)</f>
        <v>0</v>
      </c>
      <c r="J42" s="124">
        <f t="shared" ref="J42:J70" si="143">INDEX(H$4:H$35,$E42)</f>
        <v>0</v>
      </c>
      <c r="K42" s="124">
        <f t="shared" ref="K42:K70" si="144">INDEX(I$4:I$35,$E42)</f>
        <v>0</v>
      </c>
      <c r="L42" s="139">
        <f t="shared" si="48"/>
        <v>12</v>
      </c>
      <c r="M42" s="124">
        <f t="shared" si="134"/>
        <v>0</v>
      </c>
      <c r="N42" s="124">
        <f t="shared" si="29"/>
        <v>0</v>
      </c>
      <c r="O42" s="124">
        <f t="shared" si="29"/>
        <v>0</v>
      </c>
      <c r="P42" s="124">
        <f t="shared" si="29"/>
        <v>0</v>
      </c>
      <c r="Q42" s="124">
        <f t="shared" si="29"/>
        <v>0</v>
      </c>
      <c r="R42" s="124">
        <f t="shared" si="29"/>
        <v>0</v>
      </c>
      <c r="S42" s="139">
        <f t="shared" si="49"/>
        <v>20</v>
      </c>
      <c r="T42" s="124">
        <f t="shared" si="135"/>
        <v>0</v>
      </c>
      <c r="U42" s="124">
        <f t="shared" si="136"/>
        <v>0</v>
      </c>
      <c r="V42" s="124">
        <f t="shared" si="137"/>
        <v>0</v>
      </c>
      <c r="W42" s="124">
        <f t="shared" si="138"/>
        <v>0</v>
      </c>
      <c r="X42" s="124">
        <f t="shared" si="139"/>
        <v>0</v>
      </c>
      <c r="Y42" s="124">
        <f t="shared" si="140"/>
        <v>0</v>
      </c>
      <c r="Z42" s="139">
        <f t="shared" si="55"/>
        <v>4</v>
      </c>
      <c r="AA42" s="124">
        <f t="shared" si="56"/>
        <v>0</v>
      </c>
      <c r="AB42" s="124">
        <f t="shared" si="57"/>
        <v>0</v>
      </c>
      <c r="AC42" s="124">
        <f t="shared" si="58"/>
        <v>0</v>
      </c>
      <c r="AD42" s="124">
        <f t="shared" si="59"/>
        <v>0</v>
      </c>
      <c r="AE42" s="124">
        <f t="shared" si="60"/>
        <v>0</v>
      </c>
      <c r="AF42" s="124">
        <f t="shared" si="61"/>
        <v>0</v>
      </c>
      <c r="AG42" s="139">
        <f t="shared" si="62"/>
        <v>20</v>
      </c>
      <c r="AH42" s="124">
        <f t="shared" si="63"/>
        <v>0</v>
      </c>
      <c r="AI42" s="124">
        <f t="shared" si="64"/>
        <v>0</v>
      </c>
      <c r="AJ42" s="124">
        <f t="shared" si="65"/>
        <v>0</v>
      </c>
      <c r="AK42" s="124">
        <f t="shared" si="66"/>
        <v>0</v>
      </c>
      <c r="AL42" s="124">
        <f t="shared" si="67"/>
        <v>0</v>
      </c>
      <c r="AM42" s="124">
        <f t="shared" si="68"/>
        <v>0</v>
      </c>
      <c r="AN42" s="139">
        <f t="shared" si="69"/>
        <v>4</v>
      </c>
      <c r="AO42" s="124">
        <f t="shared" si="70"/>
        <v>0</v>
      </c>
      <c r="AP42" s="124">
        <f t="shared" si="71"/>
        <v>0</v>
      </c>
      <c r="AQ42" s="124">
        <f t="shared" si="72"/>
        <v>0</v>
      </c>
      <c r="AR42" s="124">
        <f t="shared" si="73"/>
        <v>0</v>
      </c>
      <c r="AS42" s="124">
        <f t="shared" si="74"/>
        <v>0</v>
      </c>
      <c r="AT42" s="124">
        <f t="shared" si="75"/>
        <v>0</v>
      </c>
      <c r="AU42" s="139">
        <f t="shared" si="76"/>
        <v>12</v>
      </c>
      <c r="AV42" s="124">
        <f t="shared" si="77"/>
        <v>0</v>
      </c>
      <c r="AW42" s="124">
        <f t="shared" si="78"/>
        <v>0</v>
      </c>
      <c r="AX42" s="124">
        <f t="shared" si="79"/>
        <v>0</v>
      </c>
      <c r="AY42" s="124">
        <f t="shared" si="80"/>
        <v>0</v>
      </c>
      <c r="AZ42" s="124">
        <f t="shared" si="81"/>
        <v>0</v>
      </c>
      <c r="BA42" s="124">
        <f t="shared" si="82"/>
        <v>0</v>
      </c>
      <c r="BB42" s="139">
        <f t="shared" si="83"/>
        <v>20</v>
      </c>
      <c r="BC42" s="124">
        <f t="shared" si="84"/>
        <v>0</v>
      </c>
      <c r="BD42" s="124">
        <f t="shared" si="85"/>
        <v>0</v>
      </c>
      <c r="BE42" s="124">
        <f t="shared" si="86"/>
        <v>0</v>
      </c>
      <c r="BF42" s="124">
        <f t="shared" si="87"/>
        <v>0</v>
      </c>
      <c r="BG42" s="124">
        <f t="shared" si="88"/>
        <v>0</v>
      </c>
      <c r="BH42" s="124">
        <f t="shared" si="89"/>
        <v>0</v>
      </c>
      <c r="BI42" s="139">
        <f t="shared" si="90"/>
        <v>4</v>
      </c>
      <c r="BJ42" s="124">
        <f t="shared" si="91"/>
        <v>0</v>
      </c>
      <c r="BK42" s="124">
        <f t="shared" si="92"/>
        <v>0</v>
      </c>
      <c r="BL42" s="124">
        <f t="shared" si="93"/>
        <v>0</v>
      </c>
      <c r="BM42" s="124">
        <f t="shared" si="94"/>
        <v>0</v>
      </c>
      <c r="BN42" s="124">
        <f t="shared" si="95"/>
        <v>0</v>
      </c>
      <c r="BO42" s="124">
        <f t="shared" si="96"/>
        <v>0</v>
      </c>
      <c r="BP42" s="139">
        <f t="shared" si="97"/>
        <v>20</v>
      </c>
      <c r="BQ42" s="124">
        <f t="shared" si="98"/>
        <v>0</v>
      </c>
      <c r="BR42" s="124">
        <f t="shared" si="99"/>
        <v>0</v>
      </c>
      <c r="BS42" s="124">
        <f t="shared" si="100"/>
        <v>0</v>
      </c>
      <c r="BT42" s="124">
        <f t="shared" si="101"/>
        <v>0</v>
      </c>
      <c r="BU42" s="124">
        <f t="shared" si="102"/>
        <v>0</v>
      </c>
      <c r="BV42" s="124">
        <f t="shared" si="103"/>
        <v>0</v>
      </c>
      <c r="BW42" s="139" t="e">
        <f t="shared" si="104"/>
        <v>#N/A</v>
      </c>
      <c r="BX42" s="124" t="e">
        <f t="shared" si="105"/>
        <v>#N/A</v>
      </c>
      <c r="BY42" s="124" t="e">
        <f t="shared" si="106"/>
        <v>#N/A</v>
      </c>
      <c r="BZ42" s="124" t="e">
        <f t="shared" si="107"/>
        <v>#N/A</v>
      </c>
      <c r="CA42" s="124" t="e">
        <f t="shared" si="108"/>
        <v>#N/A</v>
      </c>
      <c r="CB42" s="124" t="e">
        <f t="shared" si="109"/>
        <v>#N/A</v>
      </c>
      <c r="CC42" s="124" t="e">
        <f t="shared" si="110"/>
        <v>#N/A</v>
      </c>
      <c r="CD42" s="139" t="e">
        <f t="shared" si="111"/>
        <v>#N/A</v>
      </c>
      <c r="CE42" s="124" t="e">
        <f t="shared" si="112"/>
        <v>#N/A</v>
      </c>
      <c r="CF42" s="124" t="e">
        <f t="shared" si="113"/>
        <v>#N/A</v>
      </c>
      <c r="CG42" s="124" t="e">
        <f t="shared" si="114"/>
        <v>#N/A</v>
      </c>
      <c r="CH42" s="124" t="e">
        <f t="shared" si="115"/>
        <v>#N/A</v>
      </c>
      <c r="CI42" s="124" t="e">
        <f t="shared" si="116"/>
        <v>#N/A</v>
      </c>
      <c r="CJ42" s="124" t="e">
        <f t="shared" si="117"/>
        <v>#N/A</v>
      </c>
      <c r="CK42" s="139" t="e">
        <f t="shared" si="118"/>
        <v>#N/A</v>
      </c>
      <c r="CL42" s="124" t="e">
        <f t="shared" si="119"/>
        <v>#N/A</v>
      </c>
      <c r="CM42" s="124" t="e">
        <f t="shared" si="120"/>
        <v>#N/A</v>
      </c>
      <c r="CN42" s="124" t="e">
        <f t="shared" si="121"/>
        <v>#N/A</v>
      </c>
      <c r="CO42" s="124" t="e">
        <f t="shared" si="122"/>
        <v>#N/A</v>
      </c>
      <c r="CP42" s="124" t="e">
        <f t="shared" si="123"/>
        <v>#N/A</v>
      </c>
      <c r="CQ42" s="124" t="e">
        <f t="shared" si="124"/>
        <v>#N/A</v>
      </c>
      <c r="CR42" s="139" t="e">
        <f t="shared" si="125"/>
        <v>#N/A</v>
      </c>
      <c r="CS42" s="124" t="e">
        <f t="shared" si="126"/>
        <v>#N/A</v>
      </c>
      <c r="CT42" s="124" t="e">
        <f t="shared" si="127"/>
        <v>#N/A</v>
      </c>
      <c r="CU42" s="124" t="e">
        <f t="shared" si="128"/>
        <v>#N/A</v>
      </c>
      <c r="CV42" s="124" t="e">
        <f t="shared" si="129"/>
        <v>#N/A</v>
      </c>
      <c r="CW42" s="124" t="e">
        <f t="shared" si="130"/>
        <v>#N/A</v>
      </c>
      <c r="CX42" s="124" t="e">
        <f t="shared" si="131"/>
        <v>#N/A</v>
      </c>
    </row>
    <row r="43" spans="1:126" x14ac:dyDescent="0.25">
      <c r="A43" s="137" t="str">
        <f>Teams!B10</f>
        <v>00870</v>
      </c>
      <c r="B43" s="137" t="str">
        <f>Teams!C10</f>
        <v>Unternährer</v>
      </c>
      <c r="C43" s="137" t="str">
        <f>Teams!D10</f>
        <v>Peter</v>
      </c>
      <c r="D43" s="136" t="str">
        <f t="shared" si="42"/>
        <v>UnternährerPeter</v>
      </c>
      <c r="E43" s="139">
        <f t="shared" si="43"/>
        <v>9</v>
      </c>
      <c r="F43" s="124">
        <f t="shared" si="132"/>
        <v>0</v>
      </c>
      <c r="G43" s="124">
        <f t="shared" si="133"/>
        <v>0</v>
      </c>
      <c r="H43" s="124">
        <f t="shared" si="141"/>
        <v>147</v>
      </c>
      <c r="I43" s="124">
        <f t="shared" si="142"/>
        <v>146</v>
      </c>
      <c r="J43" s="124">
        <f t="shared" si="143"/>
        <v>140</v>
      </c>
      <c r="K43" s="124">
        <f t="shared" si="144"/>
        <v>0</v>
      </c>
      <c r="L43" s="139">
        <f t="shared" si="48"/>
        <v>1</v>
      </c>
      <c r="M43" s="124">
        <f t="shared" si="134"/>
        <v>213</v>
      </c>
      <c r="N43" s="124">
        <f t="shared" si="29"/>
        <v>177</v>
      </c>
      <c r="O43" s="124">
        <f t="shared" si="29"/>
        <v>165</v>
      </c>
      <c r="P43" s="124">
        <f t="shared" si="29"/>
        <v>137</v>
      </c>
      <c r="Q43" s="124">
        <f t="shared" si="29"/>
        <v>0</v>
      </c>
      <c r="R43" s="124">
        <f t="shared" si="29"/>
        <v>0</v>
      </c>
      <c r="S43" s="139">
        <f t="shared" si="49"/>
        <v>9</v>
      </c>
      <c r="T43" s="124">
        <f t="shared" si="135"/>
        <v>0</v>
      </c>
      <c r="U43" s="124">
        <f t="shared" si="136"/>
        <v>0</v>
      </c>
      <c r="V43" s="124">
        <f t="shared" si="137"/>
        <v>166</v>
      </c>
      <c r="W43" s="124">
        <f t="shared" si="138"/>
        <v>187</v>
      </c>
      <c r="X43" s="124">
        <f t="shared" si="139"/>
        <v>144</v>
      </c>
      <c r="Y43" s="124">
        <f t="shared" si="140"/>
        <v>165</v>
      </c>
      <c r="Z43" s="139">
        <f t="shared" si="55"/>
        <v>5</v>
      </c>
      <c r="AA43" s="124">
        <f t="shared" si="56"/>
        <v>0</v>
      </c>
      <c r="AB43" s="124">
        <f t="shared" si="57"/>
        <v>0</v>
      </c>
      <c r="AC43" s="124">
        <f t="shared" si="58"/>
        <v>0</v>
      </c>
      <c r="AD43" s="124">
        <f t="shared" si="59"/>
        <v>0</v>
      </c>
      <c r="AE43" s="124">
        <f t="shared" si="60"/>
        <v>0</v>
      </c>
      <c r="AF43" s="124">
        <f t="shared" si="61"/>
        <v>0</v>
      </c>
      <c r="AG43" s="139">
        <f t="shared" si="62"/>
        <v>9</v>
      </c>
      <c r="AH43" s="124">
        <f t="shared" si="63"/>
        <v>0</v>
      </c>
      <c r="AI43" s="124">
        <f t="shared" si="64"/>
        <v>0</v>
      </c>
      <c r="AJ43" s="124">
        <f t="shared" si="65"/>
        <v>0</v>
      </c>
      <c r="AK43" s="124">
        <f t="shared" si="66"/>
        <v>0</v>
      </c>
      <c r="AL43" s="124">
        <f t="shared" si="67"/>
        <v>0</v>
      </c>
      <c r="AM43" s="124">
        <f t="shared" si="68"/>
        <v>0</v>
      </c>
      <c r="AN43" s="139">
        <f t="shared" si="69"/>
        <v>9</v>
      </c>
      <c r="AO43" s="124">
        <f t="shared" si="70"/>
        <v>0</v>
      </c>
      <c r="AP43" s="124">
        <f t="shared" si="71"/>
        <v>0</v>
      </c>
      <c r="AQ43" s="124">
        <f t="shared" si="72"/>
        <v>0</v>
      </c>
      <c r="AR43" s="124">
        <f t="shared" si="73"/>
        <v>0</v>
      </c>
      <c r="AS43" s="124">
        <f t="shared" si="74"/>
        <v>0</v>
      </c>
      <c r="AT43" s="124">
        <f t="shared" si="75"/>
        <v>0</v>
      </c>
      <c r="AU43" s="139">
        <f t="shared" si="76"/>
        <v>1</v>
      </c>
      <c r="AV43" s="124">
        <f t="shared" si="77"/>
        <v>0</v>
      </c>
      <c r="AW43" s="124">
        <f t="shared" si="78"/>
        <v>0</v>
      </c>
      <c r="AX43" s="124">
        <f t="shared" si="79"/>
        <v>0</v>
      </c>
      <c r="AY43" s="124">
        <f t="shared" si="80"/>
        <v>0</v>
      </c>
      <c r="AZ43" s="124">
        <f t="shared" si="81"/>
        <v>0</v>
      </c>
      <c r="BA43" s="124">
        <f t="shared" si="82"/>
        <v>0</v>
      </c>
      <c r="BB43" s="139">
        <f t="shared" si="83"/>
        <v>9</v>
      </c>
      <c r="BC43" s="124">
        <f t="shared" si="84"/>
        <v>0</v>
      </c>
      <c r="BD43" s="124">
        <f t="shared" si="85"/>
        <v>0</v>
      </c>
      <c r="BE43" s="124">
        <f t="shared" si="86"/>
        <v>0</v>
      </c>
      <c r="BF43" s="124">
        <f t="shared" si="87"/>
        <v>0</v>
      </c>
      <c r="BG43" s="124">
        <f t="shared" si="88"/>
        <v>0</v>
      </c>
      <c r="BH43" s="124">
        <f t="shared" si="89"/>
        <v>0</v>
      </c>
      <c r="BI43" s="139">
        <f t="shared" si="90"/>
        <v>5</v>
      </c>
      <c r="BJ43" s="124">
        <f t="shared" si="91"/>
        <v>0</v>
      </c>
      <c r="BK43" s="124">
        <f t="shared" si="92"/>
        <v>0</v>
      </c>
      <c r="BL43" s="124">
        <f t="shared" si="93"/>
        <v>0</v>
      </c>
      <c r="BM43" s="124">
        <f t="shared" si="94"/>
        <v>0</v>
      </c>
      <c r="BN43" s="124">
        <f t="shared" si="95"/>
        <v>0</v>
      </c>
      <c r="BO43" s="124">
        <f t="shared" si="96"/>
        <v>0</v>
      </c>
      <c r="BP43" s="139">
        <f t="shared" si="97"/>
        <v>9</v>
      </c>
      <c r="BQ43" s="124">
        <f t="shared" si="98"/>
        <v>0</v>
      </c>
      <c r="BR43" s="124">
        <f t="shared" si="99"/>
        <v>0</v>
      </c>
      <c r="BS43" s="124">
        <f t="shared" si="100"/>
        <v>0</v>
      </c>
      <c r="BT43" s="124">
        <f t="shared" si="101"/>
        <v>0</v>
      </c>
      <c r="BU43" s="124">
        <f t="shared" si="102"/>
        <v>0</v>
      </c>
      <c r="BV43" s="124">
        <f t="shared" si="103"/>
        <v>0</v>
      </c>
      <c r="BW43" s="139" t="e">
        <f t="shared" si="104"/>
        <v>#N/A</v>
      </c>
      <c r="BX43" s="124" t="e">
        <f t="shared" si="105"/>
        <v>#N/A</v>
      </c>
      <c r="BY43" s="124" t="e">
        <f t="shared" si="106"/>
        <v>#N/A</v>
      </c>
      <c r="BZ43" s="124" t="e">
        <f t="shared" si="107"/>
        <v>#N/A</v>
      </c>
      <c r="CA43" s="124" t="e">
        <f t="shared" si="108"/>
        <v>#N/A</v>
      </c>
      <c r="CB43" s="124" t="e">
        <f t="shared" si="109"/>
        <v>#N/A</v>
      </c>
      <c r="CC43" s="124" t="e">
        <f t="shared" si="110"/>
        <v>#N/A</v>
      </c>
      <c r="CD43" s="139" t="e">
        <f t="shared" si="111"/>
        <v>#N/A</v>
      </c>
      <c r="CE43" s="124" t="e">
        <f t="shared" si="112"/>
        <v>#N/A</v>
      </c>
      <c r="CF43" s="124" t="e">
        <f t="shared" si="113"/>
        <v>#N/A</v>
      </c>
      <c r="CG43" s="124" t="e">
        <f t="shared" si="114"/>
        <v>#N/A</v>
      </c>
      <c r="CH43" s="124" t="e">
        <f t="shared" si="115"/>
        <v>#N/A</v>
      </c>
      <c r="CI43" s="124" t="e">
        <f t="shared" si="116"/>
        <v>#N/A</v>
      </c>
      <c r="CJ43" s="124" t="e">
        <f t="shared" si="117"/>
        <v>#N/A</v>
      </c>
      <c r="CK43" s="139" t="e">
        <f t="shared" si="118"/>
        <v>#N/A</v>
      </c>
      <c r="CL43" s="124" t="e">
        <f t="shared" si="119"/>
        <v>#N/A</v>
      </c>
      <c r="CM43" s="124" t="e">
        <f t="shared" si="120"/>
        <v>#N/A</v>
      </c>
      <c r="CN43" s="124" t="e">
        <f t="shared" si="121"/>
        <v>#N/A</v>
      </c>
      <c r="CO43" s="124" t="e">
        <f t="shared" si="122"/>
        <v>#N/A</v>
      </c>
      <c r="CP43" s="124" t="e">
        <f t="shared" si="123"/>
        <v>#N/A</v>
      </c>
      <c r="CQ43" s="124" t="e">
        <f t="shared" si="124"/>
        <v>#N/A</v>
      </c>
      <c r="CR43" s="139" t="e">
        <f t="shared" si="125"/>
        <v>#N/A</v>
      </c>
      <c r="CS43" s="124" t="e">
        <f t="shared" si="126"/>
        <v>#N/A</v>
      </c>
      <c r="CT43" s="124" t="e">
        <f t="shared" si="127"/>
        <v>#N/A</v>
      </c>
      <c r="CU43" s="124" t="e">
        <f t="shared" si="128"/>
        <v>#N/A</v>
      </c>
      <c r="CV43" s="124" t="e">
        <f t="shared" si="129"/>
        <v>#N/A</v>
      </c>
      <c r="CW43" s="124" t="e">
        <f t="shared" si="130"/>
        <v>#N/A</v>
      </c>
      <c r="CX43" s="124" t="e">
        <f t="shared" si="131"/>
        <v>#N/A</v>
      </c>
    </row>
    <row r="44" spans="1:126" x14ac:dyDescent="0.25">
      <c r="A44" s="137" t="str">
        <f>Teams!B11</f>
        <v>00786</v>
      </c>
      <c r="B44" s="137" t="str">
        <f>Teams!C11</f>
        <v>Seiler</v>
      </c>
      <c r="C44" s="137" t="str">
        <f>Teams!D11</f>
        <v>Franz</v>
      </c>
      <c r="D44" s="136" t="str">
        <f t="shared" si="42"/>
        <v>SeilerFranz</v>
      </c>
      <c r="E44" s="139">
        <f t="shared" si="43"/>
        <v>10</v>
      </c>
      <c r="F44" s="124">
        <f t="shared" si="132"/>
        <v>195</v>
      </c>
      <c r="G44" s="124">
        <f t="shared" si="133"/>
        <v>179</v>
      </c>
      <c r="H44" s="124">
        <f t="shared" si="141"/>
        <v>213</v>
      </c>
      <c r="I44" s="124">
        <f t="shared" si="142"/>
        <v>153</v>
      </c>
      <c r="J44" s="124">
        <f t="shared" si="143"/>
        <v>142</v>
      </c>
      <c r="K44" s="124">
        <f t="shared" si="144"/>
        <v>189</v>
      </c>
      <c r="L44" s="139">
        <f t="shared" si="48"/>
        <v>2</v>
      </c>
      <c r="M44" s="124">
        <f t="shared" si="134"/>
        <v>184</v>
      </c>
      <c r="N44" s="124">
        <f t="shared" si="29"/>
        <v>188</v>
      </c>
      <c r="O44" s="124">
        <f t="shared" si="29"/>
        <v>176</v>
      </c>
      <c r="P44" s="124">
        <f t="shared" si="29"/>
        <v>206</v>
      </c>
      <c r="Q44" s="124">
        <f t="shared" si="29"/>
        <v>187</v>
      </c>
      <c r="R44" s="124">
        <f t="shared" si="29"/>
        <v>181</v>
      </c>
      <c r="S44" s="139">
        <f t="shared" si="49"/>
        <v>10</v>
      </c>
      <c r="T44" s="124">
        <f t="shared" si="135"/>
        <v>171</v>
      </c>
      <c r="U44" s="124">
        <f t="shared" si="136"/>
        <v>187</v>
      </c>
      <c r="V44" s="124">
        <f t="shared" si="137"/>
        <v>182</v>
      </c>
      <c r="W44" s="124">
        <f t="shared" si="138"/>
        <v>200</v>
      </c>
      <c r="X44" s="124">
        <f t="shared" si="139"/>
        <v>151</v>
      </c>
      <c r="Y44" s="124">
        <f t="shared" si="140"/>
        <v>179</v>
      </c>
      <c r="Z44" s="139">
        <f t="shared" si="55"/>
        <v>6</v>
      </c>
      <c r="AA44" s="124">
        <f t="shared" si="56"/>
        <v>0</v>
      </c>
      <c r="AB44" s="124">
        <f t="shared" si="57"/>
        <v>0</v>
      </c>
      <c r="AC44" s="124">
        <f t="shared" si="58"/>
        <v>0</v>
      </c>
      <c r="AD44" s="124">
        <f t="shared" si="59"/>
        <v>0</v>
      </c>
      <c r="AE44" s="124">
        <f t="shared" si="60"/>
        <v>0</v>
      </c>
      <c r="AF44" s="124">
        <f t="shared" si="61"/>
        <v>0</v>
      </c>
      <c r="AG44" s="139">
        <f t="shared" si="62"/>
        <v>10</v>
      </c>
      <c r="AH44" s="124">
        <f t="shared" si="63"/>
        <v>0</v>
      </c>
      <c r="AI44" s="124">
        <f t="shared" si="64"/>
        <v>0</v>
      </c>
      <c r="AJ44" s="124">
        <f t="shared" si="65"/>
        <v>0</v>
      </c>
      <c r="AK44" s="124">
        <f t="shared" si="66"/>
        <v>0</v>
      </c>
      <c r="AL44" s="124">
        <f t="shared" si="67"/>
        <v>0</v>
      </c>
      <c r="AM44" s="124">
        <f t="shared" si="68"/>
        <v>0</v>
      </c>
      <c r="AN44" s="139">
        <f t="shared" si="69"/>
        <v>10</v>
      </c>
      <c r="AO44" s="124">
        <f t="shared" si="70"/>
        <v>0</v>
      </c>
      <c r="AP44" s="124">
        <f t="shared" si="71"/>
        <v>0</v>
      </c>
      <c r="AQ44" s="124">
        <f t="shared" si="72"/>
        <v>0</v>
      </c>
      <c r="AR44" s="124">
        <f t="shared" si="73"/>
        <v>0</v>
      </c>
      <c r="AS44" s="124">
        <f t="shared" si="74"/>
        <v>0</v>
      </c>
      <c r="AT44" s="124">
        <f t="shared" si="75"/>
        <v>0</v>
      </c>
      <c r="AU44" s="139">
        <f t="shared" si="76"/>
        <v>2</v>
      </c>
      <c r="AV44" s="124">
        <f t="shared" si="77"/>
        <v>0</v>
      </c>
      <c r="AW44" s="124">
        <f t="shared" si="78"/>
        <v>0</v>
      </c>
      <c r="AX44" s="124">
        <f t="shared" si="79"/>
        <v>0</v>
      </c>
      <c r="AY44" s="124">
        <f t="shared" si="80"/>
        <v>0</v>
      </c>
      <c r="AZ44" s="124">
        <f t="shared" si="81"/>
        <v>0</v>
      </c>
      <c r="BA44" s="124">
        <f t="shared" si="82"/>
        <v>0</v>
      </c>
      <c r="BB44" s="139">
        <f t="shared" si="83"/>
        <v>10</v>
      </c>
      <c r="BC44" s="124">
        <f t="shared" si="84"/>
        <v>0</v>
      </c>
      <c r="BD44" s="124">
        <f t="shared" si="85"/>
        <v>0</v>
      </c>
      <c r="BE44" s="124">
        <f t="shared" si="86"/>
        <v>0</v>
      </c>
      <c r="BF44" s="124">
        <f t="shared" si="87"/>
        <v>0</v>
      </c>
      <c r="BG44" s="124">
        <f t="shared" si="88"/>
        <v>0</v>
      </c>
      <c r="BH44" s="124">
        <f t="shared" si="89"/>
        <v>0</v>
      </c>
      <c r="BI44" s="139">
        <f t="shared" si="90"/>
        <v>6</v>
      </c>
      <c r="BJ44" s="124">
        <f t="shared" si="91"/>
        <v>0</v>
      </c>
      <c r="BK44" s="124">
        <f t="shared" si="92"/>
        <v>0</v>
      </c>
      <c r="BL44" s="124">
        <f t="shared" si="93"/>
        <v>0</v>
      </c>
      <c r="BM44" s="124">
        <f t="shared" si="94"/>
        <v>0</v>
      </c>
      <c r="BN44" s="124">
        <f t="shared" si="95"/>
        <v>0</v>
      </c>
      <c r="BO44" s="124">
        <f t="shared" si="96"/>
        <v>0</v>
      </c>
      <c r="BP44" s="139">
        <f t="shared" si="97"/>
        <v>10</v>
      </c>
      <c r="BQ44" s="124">
        <f t="shared" si="98"/>
        <v>0</v>
      </c>
      <c r="BR44" s="124">
        <f t="shared" si="99"/>
        <v>0</v>
      </c>
      <c r="BS44" s="124">
        <f t="shared" si="100"/>
        <v>0</v>
      </c>
      <c r="BT44" s="124">
        <f t="shared" si="101"/>
        <v>0</v>
      </c>
      <c r="BU44" s="124">
        <f t="shared" si="102"/>
        <v>0</v>
      </c>
      <c r="BV44" s="124">
        <f t="shared" si="103"/>
        <v>0</v>
      </c>
      <c r="BW44" s="139" t="e">
        <f t="shared" si="104"/>
        <v>#N/A</v>
      </c>
      <c r="BX44" s="124" t="e">
        <f t="shared" si="105"/>
        <v>#N/A</v>
      </c>
      <c r="BY44" s="124" t="e">
        <f t="shared" si="106"/>
        <v>#N/A</v>
      </c>
      <c r="BZ44" s="124" t="e">
        <f t="shared" si="107"/>
        <v>#N/A</v>
      </c>
      <c r="CA44" s="124" t="e">
        <f t="shared" si="108"/>
        <v>#N/A</v>
      </c>
      <c r="CB44" s="124" t="e">
        <f t="shared" si="109"/>
        <v>#N/A</v>
      </c>
      <c r="CC44" s="124" t="e">
        <f t="shared" si="110"/>
        <v>#N/A</v>
      </c>
      <c r="CD44" s="139" t="e">
        <f t="shared" si="111"/>
        <v>#N/A</v>
      </c>
      <c r="CE44" s="124" t="e">
        <f t="shared" si="112"/>
        <v>#N/A</v>
      </c>
      <c r="CF44" s="124" t="e">
        <f t="shared" si="113"/>
        <v>#N/A</v>
      </c>
      <c r="CG44" s="124" t="e">
        <f t="shared" si="114"/>
        <v>#N/A</v>
      </c>
      <c r="CH44" s="124" t="e">
        <f t="shared" si="115"/>
        <v>#N/A</v>
      </c>
      <c r="CI44" s="124" t="e">
        <f t="shared" si="116"/>
        <v>#N/A</v>
      </c>
      <c r="CJ44" s="124" t="e">
        <f t="shared" si="117"/>
        <v>#N/A</v>
      </c>
      <c r="CK44" s="139" t="e">
        <f t="shared" si="118"/>
        <v>#N/A</v>
      </c>
      <c r="CL44" s="124" t="e">
        <f t="shared" si="119"/>
        <v>#N/A</v>
      </c>
      <c r="CM44" s="124" t="e">
        <f t="shared" si="120"/>
        <v>#N/A</v>
      </c>
      <c r="CN44" s="124" t="e">
        <f t="shared" si="121"/>
        <v>#N/A</v>
      </c>
      <c r="CO44" s="124" t="e">
        <f t="shared" si="122"/>
        <v>#N/A</v>
      </c>
      <c r="CP44" s="124" t="e">
        <f t="shared" si="123"/>
        <v>#N/A</v>
      </c>
      <c r="CQ44" s="124" t="e">
        <f t="shared" si="124"/>
        <v>#N/A</v>
      </c>
      <c r="CR44" s="139" t="e">
        <f t="shared" si="125"/>
        <v>#N/A</v>
      </c>
      <c r="CS44" s="124" t="e">
        <f t="shared" si="126"/>
        <v>#N/A</v>
      </c>
      <c r="CT44" s="124" t="e">
        <f t="shared" si="127"/>
        <v>#N/A</v>
      </c>
      <c r="CU44" s="124" t="e">
        <f t="shared" si="128"/>
        <v>#N/A</v>
      </c>
      <c r="CV44" s="124" t="e">
        <f t="shared" si="129"/>
        <v>#N/A</v>
      </c>
      <c r="CW44" s="124" t="e">
        <f t="shared" si="130"/>
        <v>#N/A</v>
      </c>
      <c r="CX44" s="124" t="e">
        <f t="shared" si="131"/>
        <v>#N/A</v>
      </c>
    </row>
    <row r="45" spans="1:126" x14ac:dyDescent="0.25">
      <c r="A45" s="137" t="str">
        <f>Teams!B12</f>
        <v>00406</v>
      </c>
      <c r="B45" s="137" t="str">
        <f>Teams!C12</f>
        <v>Hutter</v>
      </c>
      <c r="C45" s="137" t="str">
        <f>Teams!D12</f>
        <v>Marcel</v>
      </c>
      <c r="D45" s="136" t="str">
        <f t="shared" si="42"/>
        <v>HutterMarcel</v>
      </c>
      <c r="E45" s="139">
        <f t="shared" si="43"/>
        <v>11</v>
      </c>
      <c r="F45" s="124">
        <f t="shared" si="132"/>
        <v>156</v>
      </c>
      <c r="G45" s="124">
        <f t="shared" si="133"/>
        <v>147</v>
      </c>
      <c r="H45" s="124">
        <f t="shared" si="141"/>
        <v>0</v>
      </c>
      <c r="I45" s="124">
        <f t="shared" si="142"/>
        <v>0</v>
      </c>
      <c r="J45" s="124">
        <f t="shared" si="143"/>
        <v>0</v>
      </c>
      <c r="K45" s="124">
        <f t="shared" si="144"/>
        <v>134</v>
      </c>
      <c r="L45" s="139">
        <f t="shared" si="48"/>
        <v>3</v>
      </c>
      <c r="M45" s="124">
        <f t="shared" si="134"/>
        <v>0</v>
      </c>
      <c r="N45" s="124">
        <f t="shared" si="29"/>
        <v>0</v>
      </c>
      <c r="O45" s="124">
        <f t="shared" si="29"/>
        <v>0</v>
      </c>
      <c r="P45" s="124">
        <f t="shared" si="29"/>
        <v>0</v>
      </c>
      <c r="Q45" s="124">
        <f t="shared" si="29"/>
        <v>177</v>
      </c>
      <c r="R45" s="124">
        <f t="shared" si="29"/>
        <v>190</v>
      </c>
      <c r="S45" s="139">
        <f t="shared" si="49"/>
        <v>11</v>
      </c>
      <c r="T45" s="124">
        <f t="shared" si="135"/>
        <v>145</v>
      </c>
      <c r="U45" s="124">
        <f t="shared" si="136"/>
        <v>154</v>
      </c>
      <c r="V45" s="124">
        <f t="shared" si="137"/>
        <v>0</v>
      </c>
      <c r="W45" s="124">
        <f t="shared" si="138"/>
        <v>0</v>
      </c>
      <c r="X45" s="124">
        <f t="shared" si="139"/>
        <v>0</v>
      </c>
      <c r="Y45" s="124">
        <f t="shared" si="140"/>
        <v>0</v>
      </c>
      <c r="Z45" s="139">
        <f t="shared" si="55"/>
        <v>7</v>
      </c>
      <c r="AA45" s="124">
        <f t="shared" si="56"/>
        <v>0</v>
      </c>
      <c r="AB45" s="124">
        <f t="shared" si="57"/>
        <v>0</v>
      </c>
      <c r="AC45" s="124">
        <f t="shared" si="58"/>
        <v>0</v>
      </c>
      <c r="AD45" s="124">
        <f t="shared" si="59"/>
        <v>0</v>
      </c>
      <c r="AE45" s="124">
        <f t="shared" si="60"/>
        <v>0</v>
      </c>
      <c r="AF45" s="124">
        <f t="shared" si="61"/>
        <v>0</v>
      </c>
      <c r="AG45" s="139">
        <f t="shared" si="62"/>
        <v>11</v>
      </c>
      <c r="AH45" s="124">
        <f t="shared" si="63"/>
        <v>0</v>
      </c>
      <c r="AI45" s="124">
        <f t="shared" si="64"/>
        <v>0</v>
      </c>
      <c r="AJ45" s="124">
        <f t="shared" si="65"/>
        <v>0</v>
      </c>
      <c r="AK45" s="124">
        <f t="shared" si="66"/>
        <v>0</v>
      </c>
      <c r="AL45" s="124">
        <f t="shared" si="67"/>
        <v>0</v>
      </c>
      <c r="AM45" s="124">
        <f t="shared" si="68"/>
        <v>0</v>
      </c>
      <c r="AN45" s="139">
        <f t="shared" si="69"/>
        <v>11</v>
      </c>
      <c r="AO45" s="124">
        <f t="shared" si="70"/>
        <v>0</v>
      </c>
      <c r="AP45" s="124">
        <f t="shared" si="71"/>
        <v>0</v>
      </c>
      <c r="AQ45" s="124">
        <f t="shared" si="72"/>
        <v>0</v>
      </c>
      <c r="AR45" s="124">
        <f t="shared" si="73"/>
        <v>0</v>
      </c>
      <c r="AS45" s="124">
        <f t="shared" si="74"/>
        <v>0</v>
      </c>
      <c r="AT45" s="124">
        <f t="shared" si="75"/>
        <v>0</v>
      </c>
      <c r="AU45" s="139">
        <f t="shared" si="76"/>
        <v>3</v>
      </c>
      <c r="AV45" s="124">
        <f t="shared" si="77"/>
        <v>0</v>
      </c>
      <c r="AW45" s="124">
        <f t="shared" si="78"/>
        <v>0</v>
      </c>
      <c r="AX45" s="124">
        <f t="shared" si="79"/>
        <v>0</v>
      </c>
      <c r="AY45" s="124">
        <f t="shared" si="80"/>
        <v>0</v>
      </c>
      <c r="AZ45" s="124">
        <f t="shared" si="81"/>
        <v>0</v>
      </c>
      <c r="BA45" s="124">
        <f t="shared" si="82"/>
        <v>0</v>
      </c>
      <c r="BB45" s="139">
        <f t="shared" si="83"/>
        <v>11</v>
      </c>
      <c r="BC45" s="124">
        <f t="shared" si="84"/>
        <v>0</v>
      </c>
      <c r="BD45" s="124">
        <f t="shared" si="85"/>
        <v>0</v>
      </c>
      <c r="BE45" s="124">
        <f t="shared" si="86"/>
        <v>0</v>
      </c>
      <c r="BF45" s="124">
        <f t="shared" si="87"/>
        <v>0</v>
      </c>
      <c r="BG45" s="124">
        <f t="shared" si="88"/>
        <v>0</v>
      </c>
      <c r="BH45" s="124">
        <f t="shared" si="89"/>
        <v>0</v>
      </c>
      <c r="BI45" s="139">
        <f t="shared" si="90"/>
        <v>7</v>
      </c>
      <c r="BJ45" s="124">
        <f t="shared" si="91"/>
        <v>0</v>
      </c>
      <c r="BK45" s="124">
        <f t="shared" si="92"/>
        <v>0</v>
      </c>
      <c r="BL45" s="124">
        <f t="shared" si="93"/>
        <v>0</v>
      </c>
      <c r="BM45" s="124">
        <f t="shared" si="94"/>
        <v>0</v>
      </c>
      <c r="BN45" s="124">
        <f t="shared" si="95"/>
        <v>0</v>
      </c>
      <c r="BO45" s="124">
        <f t="shared" si="96"/>
        <v>0</v>
      </c>
      <c r="BP45" s="139">
        <f t="shared" si="97"/>
        <v>11</v>
      </c>
      <c r="BQ45" s="124">
        <f t="shared" si="98"/>
        <v>0</v>
      </c>
      <c r="BR45" s="124">
        <f t="shared" si="99"/>
        <v>0</v>
      </c>
      <c r="BS45" s="124">
        <f t="shared" si="100"/>
        <v>0</v>
      </c>
      <c r="BT45" s="124">
        <f t="shared" si="101"/>
        <v>0</v>
      </c>
      <c r="BU45" s="124">
        <f t="shared" si="102"/>
        <v>0</v>
      </c>
      <c r="BV45" s="124">
        <f t="shared" si="103"/>
        <v>0</v>
      </c>
      <c r="BW45" s="139" t="e">
        <f t="shared" si="104"/>
        <v>#N/A</v>
      </c>
      <c r="BX45" s="124" t="e">
        <f t="shared" si="105"/>
        <v>#N/A</v>
      </c>
      <c r="BY45" s="124" t="e">
        <f t="shared" si="106"/>
        <v>#N/A</v>
      </c>
      <c r="BZ45" s="124" t="e">
        <f t="shared" si="107"/>
        <v>#N/A</v>
      </c>
      <c r="CA45" s="124" t="e">
        <f t="shared" si="108"/>
        <v>#N/A</v>
      </c>
      <c r="CB45" s="124" t="e">
        <f t="shared" si="109"/>
        <v>#N/A</v>
      </c>
      <c r="CC45" s="124" t="e">
        <f t="shared" si="110"/>
        <v>#N/A</v>
      </c>
      <c r="CD45" s="139" t="e">
        <f t="shared" si="111"/>
        <v>#N/A</v>
      </c>
      <c r="CE45" s="124" t="e">
        <f t="shared" si="112"/>
        <v>#N/A</v>
      </c>
      <c r="CF45" s="124" t="e">
        <f t="shared" si="113"/>
        <v>#N/A</v>
      </c>
      <c r="CG45" s="124" t="e">
        <f t="shared" si="114"/>
        <v>#N/A</v>
      </c>
      <c r="CH45" s="124" t="e">
        <f t="shared" si="115"/>
        <v>#N/A</v>
      </c>
      <c r="CI45" s="124" t="e">
        <f t="shared" si="116"/>
        <v>#N/A</v>
      </c>
      <c r="CJ45" s="124" t="e">
        <f t="shared" si="117"/>
        <v>#N/A</v>
      </c>
      <c r="CK45" s="139" t="e">
        <f t="shared" si="118"/>
        <v>#N/A</v>
      </c>
      <c r="CL45" s="124" t="e">
        <f t="shared" si="119"/>
        <v>#N/A</v>
      </c>
      <c r="CM45" s="124" t="e">
        <f t="shared" si="120"/>
        <v>#N/A</v>
      </c>
      <c r="CN45" s="124" t="e">
        <f t="shared" si="121"/>
        <v>#N/A</v>
      </c>
      <c r="CO45" s="124" t="e">
        <f t="shared" si="122"/>
        <v>#N/A</v>
      </c>
      <c r="CP45" s="124" t="e">
        <f t="shared" si="123"/>
        <v>#N/A</v>
      </c>
      <c r="CQ45" s="124" t="e">
        <f t="shared" si="124"/>
        <v>#N/A</v>
      </c>
      <c r="CR45" s="139" t="e">
        <f t="shared" si="125"/>
        <v>#N/A</v>
      </c>
      <c r="CS45" s="124" t="e">
        <f t="shared" si="126"/>
        <v>#N/A</v>
      </c>
      <c r="CT45" s="124" t="e">
        <f t="shared" si="127"/>
        <v>#N/A</v>
      </c>
      <c r="CU45" s="124" t="e">
        <f t="shared" si="128"/>
        <v>#N/A</v>
      </c>
      <c r="CV45" s="124" t="e">
        <f t="shared" si="129"/>
        <v>#N/A</v>
      </c>
      <c r="CW45" s="124" t="e">
        <f t="shared" si="130"/>
        <v>#N/A</v>
      </c>
      <c r="CX45" s="124" t="e">
        <f t="shared" si="131"/>
        <v>#N/A</v>
      </c>
    </row>
    <row r="46" spans="1:126" x14ac:dyDescent="0.25">
      <c r="A46" s="137">
        <f>Teams!B13</f>
        <v>0</v>
      </c>
      <c r="B46" s="137" t="str">
        <f>Teams!C13</f>
        <v/>
      </c>
      <c r="C46" s="137" t="str">
        <f>Teams!D13</f>
        <v/>
      </c>
      <c r="D46" s="136" t="str">
        <f t="shared" si="42"/>
        <v/>
      </c>
      <c r="E46" s="139">
        <f t="shared" si="43"/>
        <v>5</v>
      </c>
      <c r="F46" s="124">
        <f t="shared" si="132"/>
        <v>0</v>
      </c>
      <c r="G46" s="124">
        <f t="shared" si="133"/>
        <v>0</v>
      </c>
      <c r="H46" s="124">
        <f t="shared" si="141"/>
        <v>0</v>
      </c>
      <c r="I46" s="124">
        <f t="shared" si="142"/>
        <v>0</v>
      </c>
      <c r="J46" s="124">
        <f t="shared" si="143"/>
        <v>0</v>
      </c>
      <c r="K46" s="124">
        <f t="shared" si="144"/>
        <v>0</v>
      </c>
      <c r="L46" s="139">
        <f t="shared" si="48"/>
        <v>4</v>
      </c>
      <c r="M46" s="124">
        <f t="shared" si="134"/>
        <v>0</v>
      </c>
      <c r="N46" s="124">
        <f t="shared" si="29"/>
        <v>0</v>
      </c>
      <c r="O46" s="124">
        <f t="shared" si="29"/>
        <v>0</v>
      </c>
      <c r="P46" s="124">
        <f t="shared" si="29"/>
        <v>0</v>
      </c>
      <c r="Q46" s="124">
        <f t="shared" si="29"/>
        <v>0</v>
      </c>
      <c r="R46" s="124">
        <f t="shared" si="29"/>
        <v>0</v>
      </c>
      <c r="S46" s="139">
        <f t="shared" si="49"/>
        <v>8</v>
      </c>
      <c r="T46" s="124">
        <f t="shared" si="135"/>
        <v>0</v>
      </c>
      <c r="U46" s="124">
        <f t="shared" si="136"/>
        <v>0</v>
      </c>
      <c r="V46" s="124">
        <f t="shared" si="137"/>
        <v>0</v>
      </c>
      <c r="W46" s="124">
        <f t="shared" si="138"/>
        <v>0</v>
      </c>
      <c r="X46" s="124">
        <f t="shared" si="139"/>
        <v>0</v>
      </c>
      <c r="Y46" s="124">
        <f t="shared" si="140"/>
        <v>0</v>
      </c>
      <c r="Z46" s="139">
        <f t="shared" si="55"/>
        <v>8</v>
      </c>
      <c r="AA46" s="124">
        <f t="shared" si="56"/>
        <v>0</v>
      </c>
      <c r="AB46" s="124">
        <f t="shared" si="57"/>
        <v>0</v>
      </c>
      <c r="AC46" s="124">
        <f t="shared" si="58"/>
        <v>0</v>
      </c>
      <c r="AD46" s="124">
        <f t="shared" si="59"/>
        <v>0</v>
      </c>
      <c r="AE46" s="124">
        <f t="shared" si="60"/>
        <v>0</v>
      </c>
      <c r="AF46" s="124">
        <f t="shared" si="61"/>
        <v>0</v>
      </c>
      <c r="AG46" s="139">
        <f t="shared" si="62"/>
        <v>5</v>
      </c>
      <c r="AH46" s="124">
        <f t="shared" si="63"/>
        <v>0</v>
      </c>
      <c r="AI46" s="124">
        <f t="shared" si="64"/>
        <v>0</v>
      </c>
      <c r="AJ46" s="124">
        <f t="shared" si="65"/>
        <v>0</v>
      </c>
      <c r="AK46" s="124">
        <f t="shared" si="66"/>
        <v>0</v>
      </c>
      <c r="AL46" s="124">
        <f t="shared" si="67"/>
        <v>0</v>
      </c>
      <c r="AM46" s="124">
        <f t="shared" si="68"/>
        <v>0</v>
      </c>
      <c r="AN46" s="139">
        <f t="shared" si="69"/>
        <v>5</v>
      </c>
      <c r="AO46" s="124">
        <f t="shared" si="70"/>
        <v>0</v>
      </c>
      <c r="AP46" s="124">
        <f t="shared" si="71"/>
        <v>0</v>
      </c>
      <c r="AQ46" s="124">
        <f t="shared" si="72"/>
        <v>0</v>
      </c>
      <c r="AR46" s="124">
        <f t="shared" si="73"/>
        <v>0</v>
      </c>
      <c r="AS46" s="124">
        <f t="shared" si="74"/>
        <v>0</v>
      </c>
      <c r="AT46" s="124">
        <f t="shared" si="75"/>
        <v>0</v>
      </c>
      <c r="AU46" s="139">
        <f t="shared" si="76"/>
        <v>4</v>
      </c>
      <c r="AV46" s="124">
        <f t="shared" si="77"/>
        <v>0</v>
      </c>
      <c r="AW46" s="124">
        <f t="shared" si="78"/>
        <v>0</v>
      </c>
      <c r="AX46" s="124">
        <f t="shared" si="79"/>
        <v>0</v>
      </c>
      <c r="AY46" s="124">
        <f t="shared" si="80"/>
        <v>0</v>
      </c>
      <c r="AZ46" s="124">
        <f t="shared" si="81"/>
        <v>0</v>
      </c>
      <c r="BA46" s="124">
        <f t="shared" si="82"/>
        <v>0</v>
      </c>
      <c r="BB46" s="139">
        <f t="shared" si="83"/>
        <v>8</v>
      </c>
      <c r="BC46" s="124">
        <f t="shared" si="84"/>
        <v>0</v>
      </c>
      <c r="BD46" s="124">
        <f t="shared" si="85"/>
        <v>0</v>
      </c>
      <c r="BE46" s="124">
        <f t="shared" si="86"/>
        <v>0</v>
      </c>
      <c r="BF46" s="124">
        <f t="shared" si="87"/>
        <v>0</v>
      </c>
      <c r="BG46" s="124">
        <f t="shared" si="88"/>
        <v>0</v>
      </c>
      <c r="BH46" s="124">
        <f t="shared" si="89"/>
        <v>0</v>
      </c>
      <c r="BI46" s="139">
        <f t="shared" si="90"/>
        <v>8</v>
      </c>
      <c r="BJ46" s="124">
        <f t="shared" si="91"/>
        <v>0</v>
      </c>
      <c r="BK46" s="124">
        <f t="shared" si="92"/>
        <v>0</v>
      </c>
      <c r="BL46" s="124">
        <f t="shared" si="93"/>
        <v>0</v>
      </c>
      <c r="BM46" s="124">
        <f t="shared" si="94"/>
        <v>0</v>
      </c>
      <c r="BN46" s="124">
        <f t="shared" si="95"/>
        <v>0</v>
      </c>
      <c r="BO46" s="124">
        <f t="shared" si="96"/>
        <v>0</v>
      </c>
      <c r="BP46" s="139">
        <f t="shared" si="97"/>
        <v>5</v>
      </c>
      <c r="BQ46" s="124">
        <f t="shared" si="98"/>
        <v>0</v>
      </c>
      <c r="BR46" s="124">
        <f t="shared" si="99"/>
        <v>0</v>
      </c>
      <c r="BS46" s="124">
        <f t="shared" si="100"/>
        <v>0</v>
      </c>
      <c r="BT46" s="124">
        <f t="shared" si="101"/>
        <v>0</v>
      </c>
      <c r="BU46" s="124">
        <f t="shared" si="102"/>
        <v>0</v>
      </c>
      <c r="BV46" s="124">
        <f t="shared" si="103"/>
        <v>0</v>
      </c>
      <c r="BW46" s="139">
        <f t="shared" si="104"/>
        <v>1</v>
      </c>
      <c r="BX46" s="124">
        <f t="shared" si="105"/>
        <v>0</v>
      </c>
      <c r="BY46" s="124">
        <f t="shared" si="106"/>
        <v>0</v>
      </c>
      <c r="BZ46" s="124">
        <f t="shared" si="107"/>
        <v>0</v>
      </c>
      <c r="CA46" s="124">
        <f t="shared" si="108"/>
        <v>0</v>
      </c>
      <c r="CB46" s="124">
        <f t="shared" si="109"/>
        <v>0</v>
      </c>
      <c r="CC46" s="124">
        <f t="shared" si="110"/>
        <v>0</v>
      </c>
      <c r="CD46" s="139">
        <f t="shared" si="111"/>
        <v>1</v>
      </c>
      <c r="CE46" s="124">
        <f t="shared" si="112"/>
        <v>0</v>
      </c>
      <c r="CF46" s="124">
        <f t="shared" si="113"/>
        <v>0</v>
      </c>
      <c r="CG46" s="124">
        <f t="shared" si="114"/>
        <v>0</v>
      </c>
      <c r="CH46" s="124">
        <f t="shared" si="115"/>
        <v>0</v>
      </c>
      <c r="CI46" s="124">
        <f t="shared" si="116"/>
        <v>0</v>
      </c>
      <c r="CJ46" s="124">
        <f t="shared" si="117"/>
        <v>0</v>
      </c>
      <c r="CK46" s="139">
        <f t="shared" si="118"/>
        <v>1</v>
      </c>
      <c r="CL46" s="124">
        <f t="shared" si="119"/>
        <v>0</v>
      </c>
      <c r="CM46" s="124">
        <f t="shared" si="120"/>
        <v>0</v>
      </c>
      <c r="CN46" s="124">
        <f t="shared" si="121"/>
        <v>0</v>
      </c>
      <c r="CO46" s="124">
        <f t="shared" si="122"/>
        <v>0</v>
      </c>
      <c r="CP46" s="124">
        <f t="shared" si="123"/>
        <v>0</v>
      </c>
      <c r="CQ46" s="124">
        <f t="shared" si="124"/>
        <v>0</v>
      </c>
      <c r="CR46" s="139">
        <f t="shared" si="125"/>
        <v>1</v>
      </c>
      <c r="CS46" s="124">
        <f t="shared" si="126"/>
        <v>0</v>
      </c>
      <c r="CT46" s="124">
        <f t="shared" si="127"/>
        <v>0</v>
      </c>
      <c r="CU46" s="124">
        <f t="shared" si="128"/>
        <v>0</v>
      </c>
      <c r="CV46" s="124">
        <f t="shared" si="129"/>
        <v>0</v>
      </c>
      <c r="CW46" s="124">
        <f t="shared" si="130"/>
        <v>0</v>
      </c>
      <c r="CX46" s="124">
        <f t="shared" si="131"/>
        <v>0</v>
      </c>
    </row>
    <row r="47" spans="1:126" x14ac:dyDescent="0.25">
      <c r="A47" s="137" t="str">
        <f>Teams!B16</f>
        <v>00771</v>
      </c>
      <c r="B47" s="137" t="str">
        <f>Teams!C16</f>
        <v>Schönenberger</v>
      </c>
      <c r="C47" s="137" t="str">
        <f>Teams!D16</f>
        <v>Myrta</v>
      </c>
      <c r="D47" s="136" t="str">
        <f t="shared" si="42"/>
        <v>SchönenbergerMyrta</v>
      </c>
      <c r="E47" s="139">
        <f t="shared" si="43"/>
        <v>17</v>
      </c>
      <c r="F47" s="124">
        <f t="shared" si="132"/>
        <v>143</v>
      </c>
      <c r="G47" s="124">
        <f t="shared" si="133"/>
        <v>158</v>
      </c>
      <c r="H47" s="124">
        <f t="shared" si="141"/>
        <v>138</v>
      </c>
      <c r="I47" s="124">
        <f t="shared" si="142"/>
        <v>159</v>
      </c>
      <c r="J47" s="124">
        <f t="shared" si="143"/>
        <v>128</v>
      </c>
      <c r="K47" s="124">
        <f t="shared" si="144"/>
        <v>188</v>
      </c>
      <c r="L47" s="139">
        <f t="shared" si="48"/>
        <v>5</v>
      </c>
      <c r="M47" s="124">
        <f t="shared" si="134"/>
        <v>135</v>
      </c>
      <c r="N47" s="124">
        <f t="shared" si="29"/>
        <v>124</v>
      </c>
      <c r="O47" s="124">
        <f t="shared" si="29"/>
        <v>124</v>
      </c>
      <c r="P47" s="124">
        <f t="shared" si="29"/>
        <v>171</v>
      </c>
      <c r="Q47" s="124">
        <f t="shared" si="29"/>
        <v>136</v>
      </c>
      <c r="R47" s="124">
        <f t="shared" si="29"/>
        <v>122</v>
      </c>
      <c r="S47" s="139">
        <f t="shared" si="49"/>
        <v>21</v>
      </c>
      <c r="T47" s="124">
        <f t="shared" si="135"/>
        <v>0</v>
      </c>
      <c r="U47" s="124">
        <f t="shared" si="136"/>
        <v>0</v>
      </c>
      <c r="V47" s="124">
        <f t="shared" si="137"/>
        <v>0</v>
      </c>
      <c r="W47" s="124">
        <f t="shared" si="138"/>
        <v>0</v>
      </c>
      <c r="X47" s="124">
        <f t="shared" si="139"/>
        <v>0</v>
      </c>
      <c r="Y47" s="124">
        <f t="shared" si="140"/>
        <v>0</v>
      </c>
      <c r="Z47" s="139">
        <f t="shared" si="55"/>
        <v>9</v>
      </c>
      <c r="AA47" s="124">
        <f t="shared" si="56"/>
        <v>0</v>
      </c>
      <c r="AB47" s="124">
        <f t="shared" si="57"/>
        <v>0</v>
      </c>
      <c r="AC47" s="124">
        <f t="shared" si="58"/>
        <v>0</v>
      </c>
      <c r="AD47" s="124">
        <f t="shared" si="59"/>
        <v>0</v>
      </c>
      <c r="AE47" s="124">
        <f t="shared" si="60"/>
        <v>0</v>
      </c>
      <c r="AF47" s="124">
        <f t="shared" si="61"/>
        <v>0</v>
      </c>
      <c r="AG47" s="139">
        <f t="shared" si="62"/>
        <v>1</v>
      </c>
      <c r="AH47" s="124">
        <f t="shared" si="63"/>
        <v>0</v>
      </c>
      <c r="AI47" s="124">
        <f t="shared" si="64"/>
        <v>0</v>
      </c>
      <c r="AJ47" s="124">
        <f t="shared" si="65"/>
        <v>0</v>
      </c>
      <c r="AK47" s="124">
        <f t="shared" si="66"/>
        <v>0</v>
      </c>
      <c r="AL47" s="124">
        <f t="shared" si="67"/>
        <v>0</v>
      </c>
      <c r="AM47" s="124">
        <f t="shared" si="68"/>
        <v>0</v>
      </c>
      <c r="AN47" s="139">
        <f t="shared" si="69"/>
        <v>17</v>
      </c>
      <c r="AO47" s="124">
        <f t="shared" si="70"/>
        <v>0</v>
      </c>
      <c r="AP47" s="124">
        <f t="shared" si="71"/>
        <v>0</v>
      </c>
      <c r="AQ47" s="124">
        <f t="shared" si="72"/>
        <v>0</v>
      </c>
      <c r="AR47" s="124">
        <f t="shared" si="73"/>
        <v>0</v>
      </c>
      <c r="AS47" s="124">
        <f t="shared" si="74"/>
        <v>0</v>
      </c>
      <c r="AT47" s="124">
        <f t="shared" si="75"/>
        <v>0</v>
      </c>
      <c r="AU47" s="139">
        <f t="shared" si="76"/>
        <v>5</v>
      </c>
      <c r="AV47" s="124">
        <f t="shared" si="77"/>
        <v>0</v>
      </c>
      <c r="AW47" s="124">
        <f t="shared" si="78"/>
        <v>0</v>
      </c>
      <c r="AX47" s="124">
        <f t="shared" si="79"/>
        <v>0</v>
      </c>
      <c r="AY47" s="124">
        <f t="shared" si="80"/>
        <v>0</v>
      </c>
      <c r="AZ47" s="124">
        <f t="shared" si="81"/>
        <v>0</v>
      </c>
      <c r="BA47" s="124">
        <f t="shared" si="82"/>
        <v>0</v>
      </c>
      <c r="BB47" s="139">
        <f t="shared" si="83"/>
        <v>21</v>
      </c>
      <c r="BC47" s="124">
        <f t="shared" si="84"/>
        <v>0</v>
      </c>
      <c r="BD47" s="124">
        <f t="shared" si="85"/>
        <v>0</v>
      </c>
      <c r="BE47" s="124">
        <f t="shared" si="86"/>
        <v>0</v>
      </c>
      <c r="BF47" s="124">
        <f t="shared" si="87"/>
        <v>0</v>
      </c>
      <c r="BG47" s="124">
        <f t="shared" si="88"/>
        <v>0</v>
      </c>
      <c r="BH47" s="124">
        <f t="shared" si="89"/>
        <v>0</v>
      </c>
      <c r="BI47" s="139">
        <f t="shared" si="90"/>
        <v>9</v>
      </c>
      <c r="BJ47" s="124">
        <f t="shared" si="91"/>
        <v>0</v>
      </c>
      <c r="BK47" s="124">
        <f t="shared" si="92"/>
        <v>0</v>
      </c>
      <c r="BL47" s="124">
        <f t="shared" si="93"/>
        <v>0</v>
      </c>
      <c r="BM47" s="124">
        <f t="shared" si="94"/>
        <v>0</v>
      </c>
      <c r="BN47" s="124">
        <f t="shared" si="95"/>
        <v>0</v>
      </c>
      <c r="BO47" s="124">
        <f t="shared" si="96"/>
        <v>0</v>
      </c>
      <c r="BP47" s="139">
        <f t="shared" si="97"/>
        <v>1</v>
      </c>
      <c r="BQ47" s="124">
        <f t="shared" si="98"/>
        <v>0</v>
      </c>
      <c r="BR47" s="124">
        <f t="shared" si="99"/>
        <v>0</v>
      </c>
      <c r="BS47" s="124">
        <f t="shared" si="100"/>
        <v>0</v>
      </c>
      <c r="BT47" s="124">
        <f t="shared" si="101"/>
        <v>0</v>
      </c>
      <c r="BU47" s="124">
        <f t="shared" si="102"/>
        <v>0</v>
      </c>
      <c r="BV47" s="124">
        <f t="shared" si="103"/>
        <v>0</v>
      </c>
      <c r="BW47" s="139" t="e">
        <f t="shared" si="104"/>
        <v>#N/A</v>
      </c>
      <c r="BX47" s="124" t="e">
        <f t="shared" si="105"/>
        <v>#N/A</v>
      </c>
      <c r="BY47" s="124" t="e">
        <f t="shared" si="106"/>
        <v>#N/A</v>
      </c>
      <c r="BZ47" s="124" t="e">
        <f t="shared" si="107"/>
        <v>#N/A</v>
      </c>
      <c r="CA47" s="124" t="e">
        <f t="shared" si="108"/>
        <v>#N/A</v>
      </c>
      <c r="CB47" s="124" t="e">
        <f t="shared" si="109"/>
        <v>#N/A</v>
      </c>
      <c r="CC47" s="124" t="e">
        <f t="shared" si="110"/>
        <v>#N/A</v>
      </c>
      <c r="CD47" s="139" t="e">
        <f t="shared" si="111"/>
        <v>#N/A</v>
      </c>
      <c r="CE47" s="124" t="e">
        <f t="shared" si="112"/>
        <v>#N/A</v>
      </c>
      <c r="CF47" s="124" t="e">
        <f t="shared" si="113"/>
        <v>#N/A</v>
      </c>
      <c r="CG47" s="124" t="e">
        <f t="shared" si="114"/>
        <v>#N/A</v>
      </c>
      <c r="CH47" s="124" t="e">
        <f t="shared" si="115"/>
        <v>#N/A</v>
      </c>
      <c r="CI47" s="124" t="e">
        <f t="shared" si="116"/>
        <v>#N/A</v>
      </c>
      <c r="CJ47" s="124" t="e">
        <f t="shared" si="117"/>
        <v>#N/A</v>
      </c>
      <c r="CK47" s="139" t="e">
        <f t="shared" si="118"/>
        <v>#N/A</v>
      </c>
      <c r="CL47" s="124" t="e">
        <f t="shared" si="119"/>
        <v>#N/A</v>
      </c>
      <c r="CM47" s="124" t="e">
        <f t="shared" si="120"/>
        <v>#N/A</v>
      </c>
      <c r="CN47" s="124" t="e">
        <f t="shared" si="121"/>
        <v>#N/A</v>
      </c>
      <c r="CO47" s="124" t="e">
        <f t="shared" si="122"/>
        <v>#N/A</v>
      </c>
      <c r="CP47" s="124" t="e">
        <f t="shared" si="123"/>
        <v>#N/A</v>
      </c>
      <c r="CQ47" s="124" t="e">
        <f t="shared" si="124"/>
        <v>#N/A</v>
      </c>
      <c r="CR47" s="139" t="e">
        <f t="shared" si="125"/>
        <v>#N/A</v>
      </c>
      <c r="CS47" s="124" t="e">
        <f t="shared" si="126"/>
        <v>#N/A</v>
      </c>
      <c r="CT47" s="124" t="e">
        <f t="shared" si="127"/>
        <v>#N/A</v>
      </c>
      <c r="CU47" s="124" t="e">
        <f t="shared" si="128"/>
        <v>#N/A</v>
      </c>
      <c r="CV47" s="124" t="e">
        <f t="shared" si="129"/>
        <v>#N/A</v>
      </c>
      <c r="CW47" s="124" t="e">
        <f t="shared" si="130"/>
        <v>#N/A</v>
      </c>
      <c r="CX47" s="124" t="e">
        <f t="shared" si="131"/>
        <v>#N/A</v>
      </c>
    </row>
    <row r="48" spans="1:126" x14ac:dyDescent="0.25">
      <c r="A48" s="137" t="str">
        <f>Teams!B17</f>
        <v>00003</v>
      </c>
      <c r="B48" s="137" t="str">
        <f>Teams!C17</f>
        <v>Zeberli</v>
      </c>
      <c r="C48" s="137" t="str">
        <f>Teams!D17</f>
        <v>Jacqueline</v>
      </c>
      <c r="D48" s="136" t="str">
        <f t="shared" si="42"/>
        <v>ZeberliJacqueline</v>
      </c>
      <c r="E48" s="139">
        <f t="shared" si="43"/>
        <v>18</v>
      </c>
      <c r="F48" s="124">
        <f t="shared" si="132"/>
        <v>0</v>
      </c>
      <c r="G48" s="124">
        <f t="shared" si="133"/>
        <v>0</v>
      </c>
      <c r="H48" s="124">
        <f t="shared" si="141"/>
        <v>0</v>
      </c>
      <c r="I48" s="124">
        <f t="shared" si="142"/>
        <v>0</v>
      </c>
      <c r="J48" s="124">
        <f t="shared" si="143"/>
        <v>0</v>
      </c>
      <c r="K48" s="124">
        <f t="shared" si="144"/>
        <v>0</v>
      </c>
      <c r="L48" s="139">
        <f t="shared" si="48"/>
        <v>6</v>
      </c>
      <c r="M48" s="124">
        <f t="shared" si="134"/>
        <v>0</v>
      </c>
      <c r="N48" s="124">
        <f t="shared" si="29"/>
        <v>0</v>
      </c>
      <c r="O48" s="124">
        <f t="shared" si="29"/>
        <v>0</v>
      </c>
      <c r="P48" s="124">
        <f t="shared" si="29"/>
        <v>0</v>
      </c>
      <c r="Q48" s="124">
        <f t="shared" si="29"/>
        <v>0</v>
      </c>
      <c r="R48" s="124">
        <f t="shared" si="29"/>
        <v>0</v>
      </c>
      <c r="S48" s="139">
        <f t="shared" si="49"/>
        <v>22</v>
      </c>
      <c r="T48" s="124">
        <f t="shared" si="135"/>
        <v>130</v>
      </c>
      <c r="U48" s="124">
        <f t="shared" si="136"/>
        <v>141</v>
      </c>
      <c r="V48" s="124">
        <f t="shared" si="137"/>
        <v>147</v>
      </c>
      <c r="W48" s="124">
        <f t="shared" si="138"/>
        <v>114</v>
      </c>
      <c r="X48" s="124">
        <f t="shared" si="139"/>
        <v>134</v>
      </c>
      <c r="Y48" s="124">
        <f t="shared" si="140"/>
        <v>119</v>
      </c>
      <c r="Z48" s="139">
        <f t="shared" si="55"/>
        <v>10</v>
      </c>
      <c r="AA48" s="124">
        <f t="shared" si="56"/>
        <v>0</v>
      </c>
      <c r="AB48" s="124">
        <f t="shared" si="57"/>
        <v>0</v>
      </c>
      <c r="AC48" s="124">
        <f t="shared" si="58"/>
        <v>0</v>
      </c>
      <c r="AD48" s="124">
        <f t="shared" si="59"/>
        <v>0</v>
      </c>
      <c r="AE48" s="124">
        <f t="shared" si="60"/>
        <v>0</v>
      </c>
      <c r="AF48" s="124">
        <f t="shared" si="61"/>
        <v>0</v>
      </c>
      <c r="AG48" s="139">
        <f t="shared" si="62"/>
        <v>2</v>
      </c>
      <c r="AH48" s="124">
        <f t="shared" si="63"/>
        <v>0</v>
      </c>
      <c r="AI48" s="124">
        <f t="shared" si="64"/>
        <v>0</v>
      </c>
      <c r="AJ48" s="124">
        <f t="shared" si="65"/>
        <v>0</v>
      </c>
      <c r="AK48" s="124">
        <f t="shared" si="66"/>
        <v>0</v>
      </c>
      <c r="AL48" s="124">
        <f t="shared" si="67"/>
        <v>0</v>
      </c>
      <c r="AM48" s="124">
        <f t="shared" si="68"/>
        <v>0</v>
      </c>
      <c r="AN48" s="139">
        <f t="shared" si="69"/>
        <v>18</v>
      </c>
      <c r="AO48" s="124">
        <f t="shared" si="70"/>
        <v>0</v>
      </c>
      <c r="AP48" s="124">
        <f t="shared" si="71"/>
        <v>0</v>
      </c>
      <c r="AQ48" s="124">
        <f t="shared" si="72"/>
        <v>0</v>
      </c>
      <c r="AR48" s="124">
        <f t="shared" si="73"/>
        <v>0</v>
      </c>
      <c r="AS48" s="124">
        <f t="shared" si="74"/>
        <v>0</v>
      </c>
      <c r="AT48" s="124">
        <f t="shared" si="75"/>
        <v>0</v>
      </c>
      <c r="AU48" s="139">
        <f t="shared" si="76"/>
        <v>6</v>
      </c>
      <c r="AV48" s="124">
        <f t="shared" si="77"/>
        <v>0</v>
      </c>
      <c r="AW48" s="124">
        <f t="shared" si="78"/>
        <v>0</v>
      </c>
      <c r="AX48" s="124">
        <f t="shared" si="79"/>
        <v>0</v>
      </c>
      <c r="AY48" s="124">
        <f t="shared" si="80"/>
        <v>0</v>
      </c>
      <c r="AZ48" s="124">
        <f t="shared" si="81"/>
        <v>0</v>
      </c>
      <c r="BA48" s="124">
        <f t="shared" si="82"/>
        <v>0</v>
      </c>
      <c r="BB48" s="139">
        <f t="shared" si="83"/>
        <v>22</v>
      </c>
      <c r="BC48" s="124">
        <f t="shared" si="84"/>
        <v>0</v>
      </c>
      <c r="BD48" s="124">
        <f t="shared" si="85"/>
        <v>0</v>
      </c>
      <c r="BE48" s="124">
        <f t="shared" si="86"/>
        <v>0</v>
      </c>
      <c r="BF48" s="124">
        <f t="shared" si="87"/>
        <v>0</v>
      </c>
      <c r="BG48" s="124">
        <f t="shared" si="88"/>
        <v>0</v>
      </c>
      <c r="BH48" s="124">
        <f t="shared" si="89"/>
        <v>0</v>
      </c>
      <c r="BI48" s="139">
        <f t="shared" si="90"/>
        <v>10</v>
      </c>
      <c r="BJ48" s="124">
        <f t="shared" si="91"/>
        <v>0</v>
      </c>
      <c r="BK48" s="124">
        <f t="shared" si="92"/>
        <v>0</v>
      </c>
      <c r="BL48" s="124">
        <f t="shared" si="93"/>
        <v>0</v>
      </c>
      <c r="BM48" s="124">
        <f t="shared" si="94"/>
        <v>0</v>
      </c>
      <c r="BN48" s="124">
        <f t="shared" si="95"/>
        <v>0</v>
      </c>
      <c r="BO48" s="124">
        <f t="shared" si="96"/>
        <v>0</v>
      </c>
      <c r="BP48" s="139">
        <f t="shared" si="97"/>
        <v>2</v>
      </c>
      <c r="BQ48" s="124">
        <f t="shared" si="98"/>
        <v>0</v>
      </c>
      <c r="BR48" s="124">
        <f t="shared" si="99"/>
        <v>0</v>
      </c>
      <c r="BS48" s="124">
        <f t="shared" si="100"/>
        <v>0</v>
      </c>
      <c r="BT48" s="124">
        <f t="shared" si="101"/>
        <v>0</v>
      </c>
      <c r="BU48" s="124">
        <f t="shared" si="102"/>
        <v>0</v>
      </c>
      <c r="BV48" s="124">
        <f t="shared" si="103"/>
        <v>0</v>
      </c>
      <c r="BW48" s="139" t="e">
        <f t="shared" si="104"/>
        <v>#N/A</v>
      </c>
      <c r="BX48" s="124" t="e">
        <f t="shared" si="105"/>
        <v>#N/A</v>
      </c>
      <c r="BY48" s="124" t="e">
        <f t="shared" si="106"/>
        <v>#N/A</v>
      </c>
      <c r="BZ48" s="124" t="e">
        <f t="shared" si="107"/>
        <v>#N/A</v>
      </c>
      <c r="CA48" s="124" t="e">
        <f t="shared" si="108"/>
        <v>#N/A</v>
      </c>
      <c r="CB48" s="124" t="e">
        <f t="shared" si="109"/>
        <v>#N/A</v>
      </c>
      <c r="CC48" s="124" t="e">
        <f t="shared" si="110"/>
        <v>#N/A</v>
      </c>
      <c r="CD48" s="139" t="e">
        <f t="shared" si="111"/>
        <v>#N/A</v>
      </c>
      <c r="CE48" s="124" t="e">
        <f t="shared" si="112"/>
        <v>#N/A</v>
      </c>
      <c r="CF48" s="124" t="e">
        <f t="shared" si="113"/>
        <v>#N/A</v>
      </c>
      <c r="CG48" s="124" t="e">
        <f t="shared" si="114"/>
        <v>#N/A</v>
      </c>
      <c r="CH48" s="124" t="e">
        <f t="shared" si="115"/>
        <v>#N/A</v>
      </c>
      <c r="CI48" s="124" t="e">
        <f t="shared" si="116"/>
        <v>#N/A</v>
      </c>
      <c r="CJ48" s="124" t="e">
        <f t="shared" si="117"/>
        <v>#N/A</v>
      </c>
      <c r="CK48" s="139" t="e">
        <f t="shared" si="118"/>
        <v>#N/A</v>
      </c>
      <c r="CL48" s="124" t="e">
        <f t="shared" si="119"/>
        <v>#N/A</v>
      </c>
      <c r="CM48" s="124" t="e">
        <f t="shared" si="120"/>
        <v>#N/A</v>
      </c>
      <c r="CN48" s="124" t="e">
        <f t="shared" si="121"/>
        <v>#N/A</v>
      </c>
      <c r="CO48" s="124" t="e">
        <f t="shared" si="122"/>
        <v>#N/A</v>
      </c>
      <c r="CP48" s="124" t="e">
        <f t="shared" si="123"/>
        <v>#N/A</v>
      </c>
      <c r="CQ48" s="124" t="e">
        <f t="shared" si="124"/>
        <v>#N/A</v>
      </c>
      <c r="CR48" s="139" t="e">
        <f t="shared" si="125"/>
        <v>#N/A</v>
      </c>
      <c r="CS48" s="124" t="e">
        <f t="shared" si="126"/>
        <v>#N/A</v>
      </c>
      <c r="CT48" s="124" t="e">
        <f t="shared" si="127"/>
        <v>#N/A</v>
      </c>
      <c r="CU48" s="124" t="e">
        <f t="shared" si="128"/>
        <v>#N/A</v>
      </c>
      <c r="CV48" s="124" t="e">
        <f t="shared" si="129"/>
        <v>#N/A</v>
      </c>
      <c r="CW48" s="124" t="e">
        <f t="shared" si="130"/>
        <v>#N/A</v>
      </c>
      <c r="CX48" s="124" t="e">
        <f t="shared" si="131"/>
        <v>#N/A</v>
      </c>
    </row>
    <row r="49" spans="1:102" x14ac:dyDescent="0.25">
      <c r="A49" s="137" t="str">
        <f>Teams!B18</f>
        <v>01629</v>
      </c>
      <c r="B49" s="137" t="str">
        <f>Teams!C18</f>
        <v>Kalt</v>
      </c>
      <c r="C49" s="137" t="str">
        <f>Teams!D18</f>
        <v>Angela</v>
      </c>
      <c r="D49" s="136" t="str">
        <f t="shared" si="42"/>
        <v>KaltAngela</v>
      </c>
      <c r="E49" s="139">
        <f t="shared" si="43"/>
        <v>19</v>
      </c>
      <c r="F49" s="124">
        <f t="shared" si="132"/>
        <v>188</v>
      </c>
      <c r="G49" s="124">
        <f t="shared" si="133"/>
        <v>127</v>
      </c>
      <c r="H49" s="124">
        <f t="shared" si="141"/>
        <v>164</v>
      </c>
      <c r="I49" s="124">
        <f t="shared" si="142"/>
        <v>172</v>
      </c>
      <c r="J49" s="124">
        <f t="shared" si="143"/>
        <v>147</v>
      </c>
      <c r="K49" s="124">
        <f t="shared" si="144"/>
        <v>172</v>
      </c>
      <c r="L49" s="139">
        <f t="shared" si="48"/>
        <v>7</v>
      </c>
      <c r="M49" s="124">
        <f t="shared" si="134"/>
        <v>0</v>
      </c>
      <c r="N49" s="124">
        <f t="shared" si="29"/>
        <v>0</v>
      </c>
      <c r="O49" s="124">
        <f t="shared" si="29"/>
        <v>0</v>
      </c>
      <c r="P49" s="124">
        <f t="shared" si="29"/>
        <v>0</v>
      </c>
      <c r="Q49" s="124">
        <f t="shared" si="29"/>
        <v>0</v>
      </c>
      <c r="R49" s="124">
        <f t="shared" si="29"/>
        <v>0</v>
      </c>
      <c r="S49" s="139">
        <f t="shared" si="49"/>
        <v>23</v>
      </c>
      <c r="T49" s="124">
        <f t="shared" si="135"/>
        <v>0</v>
      </c>
      <c r="U49" s="124">
        <f t="shared" si="136"/>
        <v>0</v>
      </c>
      <c r="V49" s="124">
        <f t="shared" si="137"/>
        <v>0</v>
      </c>
      <c r="W49" s="124">
        <f t="shared" si="138"/>
        <v>0</v>
      </c>
      <c r="X49" s="124">
        <f t="shared" si="139"/>
        <v>0</v>
      </c>
      <c r="Y49" s="124">
        <f t="shared" si="140"/>
        <v>0</v>
      </c>
      <c r="Z49" s="139">
        <f t="shared" si="55"/>
        <v>11</v>
      </c>
      <c r="AA49" s="124">
        <f t="shared" si="56"/>
        <v>0</v>
      </c>
      <c r="AB49" s="124">
        <f t="shared" si="57"/>
        <v>0</v>
      </c>
      <c r="AC49" s="124">
        <f t="shared" si="58"/>
        <v>0</v>
      </c>
      <c r="AD49" s="124">
        <f t="shared" si="59"/>
        <v>0</v>
      </c>
      <c r="AE49" s="124">
        <f t="shared" si="60"/>
        <v>0</v>
      </c>
      <c r="AF49" s="124">
        <f t="shared" si="61"/>
        <v>0</v>
      </c>
      <c r="AG49" s="139">
        <f t="shared" si="62"/>
        <v>3</v>
      </c>
      <c r="AH49" s="124">
        <f t="shared" si="63"/>
        <v>0</v>
      </c>
      <c r="AI49" s="124">
        <f t="shared" si="64"/>
        <v>0</v>
      </c>
      <c r="AJ49" s="124">
        <f t="shared" si="65"/>
        <v>0</v>
      </c>
      <c r="AK49" s="124">
        <f t="shared" si="66"/>
        <v>0</v>
      </c>
      <c r="AL49" s="124">
        <f t="shared" si="67"/>
        <v>0</v>
      </c>
      <c r="AM49" s="124">
        <f t="shared" si="68"/>
        <v>0</v>
      </c>
      <c r="AN49" s="139">
        <f t="shared" si="69"/>
        <v>19</v>
      </c>
      <c r="AO49" s="124">
        <f t="shared" si="70"/>
        <v>0</v>
      </c>
      <c r="AP49" s="124">
        <f t="shared" si="71"/>
        <v>0</v>
      </c>
      <c r="AQ49" s="124">
        <f t="shared" si="72"/>
        <v>0</v>
      </c>
      <c r="AR49" s="124">
        <f t="shared" si="73"/>
        <v>0</v>
      </c>
      <c r="AS49" s="124">
        <f t="shared" si="74"/>
        <v>0</v>
      </c>
      <c r="AT49" s="124">
        <f t="shared" si="75"/>
        <v>0</v>
      </c>
      <c r="AU49" s="139">
        <f t="shared" si="76"/>
        <v>7</v>
      </c>
      <c r="AV49" s="124">
        <f t="shared" si="77"/>
        <v>0</v>
      </c>
      <c r="AW49" s="124">
        <f t="shared" si="78"/>
        <v>0</v>
      </c>
      <c r="AX49" s="124">
        <f t="shared" si="79"/>
        <v>0</v>
      </c>
      <c r="AY49" s="124">
        <f t="shared" si="80"/>
        <v>0</v>
      </c>
      <c r="AZ49" s="124">
        <f t="shared" si="81"/>
        <v>0</v>
      </c>
      <c r="BA49" s="124">
        <f t="shared" si="82"/>
        <v>0</v>
      </c>
      <c r="BB49" s="139">
        <f t="shared" si="83"/>
        <v>23</v>
      </c>
      <c r="BC49" s="124">
        <f t="shared" si="84"/>
        <v>0</v>
      </c>
      <c r="BD49" s="124">
        <f t="shared" si="85"/>
        <v>0</v>
      </c>
      <c r="BE49" s="124">
        <f t="shared" si="86"/>
        <v>0</v>
      </c>
      <c r="BF49" s="124">
        <f t="shared" si="87"/>
        <v>0</v>
      </c>
      <c r="BG49" s="124">
        <f t="shared" si="88"/>
        <v>0</v>
      </c>
      <c r="BH49" s="124">
        <f t="shared" si="89"/>
        <v>0</v>
      </c>
      <c r="BI49" s="139">
        <f t="shared" si="90"/>
        <v>11</v>
      </c>
      <c r="BJ49" s="124">
        <f t="shared" si="91"/>
        <v>0</v>
      </c>
      <c r="BK49" s="124">
        <f t="shared" si="92"/>
        <v>0</v>
      </c>
      <c r="BL49" s="124">
        <f t="shared" si="93"/>
        <v>0</v>
      </c>
      <c r="BM49" s="124">
        <f t="shared" si="94"/>
        <v>0</v>
      </c>
      <c r="BN49" s="124">
        <f t="shared" si="95"/>
        <v>0</v>
      </c>
      <c r="BO49" s="124">
        <f t="shared" si="96"/>
        <v>0</v>
      </c>
      <c r="BP49" s="139">
        <f t="shared" si="97"/>
        <v>3</v>
      </c>
      <c r="BQ49" s="124">
        <f t="shared" si="98"/>
        <v>0</v>
      </c>
      <c r="BR49" s="124">
        <f t="shared" si="99"/>
        <v>0</v>
      </c>
      <c r="BS49" s="124">
        <f t="shared" si="100"/>
        <v>0</v>
      </c>
      <c r="BT49" s="124">
        <f t="shared" si="101"/>
        <v>0</v>
      </c>
      <c r="BU49" s="124">
        <f t="shared" si="102"/>
        <v>0</v>
      </c>
      <c r="BV49" s="124">
        <f t="shared" si="103"/>
        <v>0</v>
      </c>
      <c r="BW49" s="139" t="e">
        <f t="shared" si="104"/>
        <v>#N/A</v>
      </c>
      <c r="BX49" s="124" t="e">
        <f t="shared" si="105"/>
        <v>#N/A</v>
      </c>
      <c r="BY49" s="124" t="e">
        <f t="shared" si="106"/>
        <v>#N/A</v>
      </c>
      <c r="BZ49" s="124" t="e">
        <f t="shared" si="107"/>
        <v>#N/A</v>
      </c>
      <c r="CA49" s="124" t="e">
        <f t="shared" si="108"/>
        <v>#N/A</v>
      </c>
      <c r="CB49" s="124" t="e">
        <f t="shared" si="109"/>
        <v>#N/A</v>
      </c>
      <c r="CC49" s="124" t="e">
        <f t="shared" si="110"/>
        <v>#N/A</v>
      </c>
      <c r="CD49" s="139" t="e">
        <f t="shared" si="111"/>
        <v>#N/A</v>
      </c>
      <c r="CE49" s="124" t="e">
        <f t="shared" si="112"/>
        <v>#N/A</v>
      </c>
      <c r="CF49" s="124" t="e">
        <f t="shared" si="113"/>
        <v>#N/A</v>
      </c>
      <c r="CG49" s="124" t="e">
        <f t="shared" si="114"/>
        <v>#N/A</v>
      </c>
      <c r="CH49" s="124" t="e">
        <f t="shared" si="115"/>
        <v>#N/A</v>
      </c>
      <c r="CI49" s="124" t="e">
        <f t="shared" si="116"/>
        <v>#N/A</v>
      </c>
      <c r="CJ49" s="124" t="e">
        <f t="shared" si="117"/>
        <v>#N/A</v>
      </c>
      <c r="CK49" s="139" t="e">
        <f t="shared" si="118"/>
        <v>#N/A</v>
      </c>
      <c r="CL49" s="124" t="e">
        <f t="shared" si="119"/>
        <v>#N/A</v>
      </c>
      <c r="CM49" s="124" t="e">
        <f t="shared" si="120"/>
        <v>#N/A</v>
      </c>
      <c r="CN49" s="124" t="e">
        <f t="shared" si="121"/>
        <v>#N/A</v>
      </c>
      <c r="CO49" s="124" t="e">
        <f t="shared" si="122"/>
        <v>#N/A</v>
      </c>
      <c r="CP49" s="124" t="e">
        <f t="shared" si="123"/>
        <v>#N/A</v>
      </c>
      <c r="CQ49" s="124" t="e">
        <f t="shared" si="124"/>
        <v>#N/A</v>
      </c>
      <c r="CR49" s="139" t="e">
        <f t="shared" si="125"/>
        <v>#N/A</v>
      </c>
      <c r="CS49" s="124" t="e">
        <f t="shared" si="126"/>
        <v>#N/A</v>
      </c>
      <c r="CT49" s="124" t="e">
        <f t="shared" si="127"/>
        <v>#N/A</v>
      </c>
      <c r="CU49" s="124" t="e">
        <f t="shared" si="128"/>
        <v>#N/A</v>
      </c>
      <c r="CV49" s="124" t="e">
        <f t="shared" si="129"/>
        <v>#N/A</v>
      </c>
      <c r="CW49" s="124" t="e">
        <f t="shared" si="130"/>
        <v>#N/A</v>
      </c>
      <c r="CX49" s="124" t="e">
        <f t="shared" si="131"/>
        <v>#N/A</v>
      </c>
    </row>
    <row r="50" spans="1:102" x14ac:dyDescent="0.25">
      <c r="A50" s="137" t="str">
        <f>Teams!B19</f>
        <v>02122</v>
      </c>
      <c r="B50" s="137" t="str">
        <f>Teams!C19</f>
        <v>Bächler</v>
      </c>
      <c r="C50" s="137" t="str">
        <f>Teams!D19</f>
        <v>Sandro</v>
      </c>
      <c r="D50" s="136" t="str">
        <f t="shared" si="42"/>
        <v>BächlerSandro</v>
      </c>
      <c r="E50" s="139">
        <f t="shared" si="43"/>
        <v>20</v>
      </c>
      <c r="F50" s="124">
        <f t="shared" si="132"/>
        <v>0</v>
      </c>
      <c r="G50" s="124">
        <f t="shared" si="133"/>
        <v>0</v>
      </c>
      <c r="H50" s="124">
        <f t="shared" si="141"/>
        <v>0</v>
      </c>
      <c r="I50" s="124">
        <f t="shared" si="142"/>
        <v>0</v>
      </c>
      <c r="J50" s="124">
        <f t="shared" si="143"/>
        <v>0</v>
      </c>
      <c r="K50" s="124">
        <f t="shared" si="144"/>
        <v>0</v>
      </c>
      <c r="L50" s="139">
        <f t="shared" si="48"/>
        <v>8</v>
      </c>
      <c r="M50" s="124">
        <f t="shared" si="134"/>
        <v>185</v>
      </c>
      <c r="N50" s="124">
        <f t="shared" si="29"/>
        <v>180</v>
      </c>
      <c r="O50" s="124">
        <f t="shared" si="29"/>
        <v>160</v>
      </c>
      <c r="P50" s="124">
        <f t="shared" si="29"/>
        <v>220</v>
      </c>
      <c r="Q50" s="124">
        <f t="shared" si="29"/>
        <v>168</v>
      </c>
      <c r="R50" s="124">
        <f t="shared" si="29"/>
        <v>150</v>
      </c>
      <c r="S50" s="139">
        <f t="shared" si="49"/>
        <v>24</v>
      </c>
      <c r="T50" s="124">
        <f t="shared" si="135"/>
        <v>138</v>
      </c>
      <c r="U50" s="124">
        <f t="shared" si="136"/>
        <v>184</v>
      </c>
      <c r="V50" s="124">
        <f t="shared" si="137"/>
        <v>178</v>
      </c>
      <c r="W50" s="124">
        <f t="shared" si="138"/>
        <v>110</v>
      </c>
      <c r="X50" s="124">
        <f t="shared" si="139"/>
        <v>170</v>
      </c>
      <c r="Y50" s="124">
        <f t="shared" si="140"/>
        <v>142</v>
      </c>
      <c r="Z50" s="139">
        <f t="shared" si="55"/>
        <v>12</v>
      </c>
      <c r="AA50" s="124">
        <f t="shared" si="56"/>
        <v>0</v>
      </c>
      <c r="AB50" s="124">
        <f t="shared" si="57"/>
        <v>0</v>
      </c>
      <c r="AC50" s="124">
        <f t="shared" si="58"/>
        <v>0</v>
      </c>
      <c r="AD50" s="124">
        <f t="shared" si="59"/>
        <v>0</v>
      </c>
      <c r="AE50" s="124">
        <f t="shared" si="60"/>
        <v>0</v>
      </c>
      <c r="AF50" s="124">
        <f t="shared" si="61"/>
        <v>0</v>
      </c>
      <c r="AG50" s="139">
        <f t="shared" si="62"/>
        <v>4</v>
      </c>
      <c r="AH50" s="124">
        <f t="shared" si="63"/>
        <v>0</v>
      </c>
      <c r="AI50" s="124">
        <f t="shared" si="64"/>
        <v>0</v>
      </c>
      <c r="AJ50" s="124">
        <f t="shared" si="65"/>
        <v>0</v>
      </c>
      <c r="AK50" s="124">
        <f t="shared" si="66"/>
        <v>0</v>
      </c>
      <c r="AL50" s="124">
        <f t="shared" si="67"/>
        <v>0</v>
      </c>
      <c r="AM50" s="124">
        <f t="shared" si="68"/>
        <v>0</v>
      </c>
      <c r="AN50" s="139">
        <f t="shared" si="69"/>
        <v>20</v>
      </c>
      <c r="AO50" s="124">
        <f t="shared" si="70"/>
        <v>0</v>
      </c>
      <c r="AP50" s="124">
        <f t="shared" si="71"/>
        <v>0</v>
      </c>
      <c r="AQ50" s="124">
        <f t="shared" si="72"/>
        <v>0</v>
      </c>
      <c r="AR50" s="124">
        <f t="shared" si="73"/>
        <v>0</v>
      </c>
      <c r="AS50" s="124">
        <f t="shared" si="74"/>
        <v>0</v>
      </c>
      <c r="AT50" s="124">
        <f t="shared" si="75"/>
        <v>0</v>
      </c>
      <c r="AU50" s="139">
        <f t="shared" si="76"/>
        <v>8</v>
      </c>
      <c r="AV50" s="124">
        <f t="shared" si="77"/>
        <v>0</v>
      </c>
      <c r="AW50" s="124">
        <f t="shared" si="78"/>
        <v>0</v>
      </c>
      <c r="AX50" s="124">
        <f t="shared" si="79"/>
        <v>0</v>
      </c>
      <c r="AY50" s="124">
        <f t="shared" si="80"/>
        <v>0</v>
      </c>
      <c r="AZ50" s="124">
        <f t="shared" si="81"/>
        <v>0</v>
      </c>
      <c r="BA50" s="124">
        <f t="shared" si="82"/>
        <v>0</v>
      </c>
      <c r="BB50" s="139">
        <f t="shared" si="83"/>
        <v>24</v>
      </c>
      <c r="BC50" s="124">
        <f t="shared" si="84"/>
        <v>0</v>
      </c>
      <c r="BD50" s="124">
        <f t="shared" si="85"/>
        <v>0</v>
      </c>
      <c r="BE50" s="124">
        <f t="shared" si="86"/>
        <v>0</v>
      </c>
      <c r="BF50" s="124">
        <f t="shared" si="87"/>
        <v>0</v>
      </c>
      <c r="BG50" s="124">
        <f t="shared" si="88"/>
        <v>0</v>
      </c>
      <c r="BH50" s="124">
        <f t="shared" si="89"/>
        <v>0</v>
      </c>
      <c r="BI50" s="139">
        <f t="shared" si="90"/>
        <v>12</v>
      </c>
      <c r="BJ50" s="124">
        <f t="shared" si="91"/>
        <v>0</v>
      </c>
      <c r="BK50" s="124">
        <f t="shared" si="92"/>
        <v>0</v>
      </c>
      <c r="BL50" s="124">
        <f t="shared" si="93"/>
        <v>0</v>
      </c>
      <c r="BM50" s="124">
        <f t="shared" si="94"/>
        <v>0</v>
      </c>
      <c r="BN50" s="124">
        <f t="shared" si="95"/>
        <v>0</v>
      </c>
      <c r="BO50" s="124">
        <f t="shared" si="96"/>
        <v>0</v>
      </c>
      <c r="BP50" s="139">
        <f t="shared" si="97"/>
        <v>4</v>
      </c>
      <c r="BQ50" s="124">
        <f t="shared" si="98"/>
        <v>0</v>
      </c>
      <c r="BR50" s="124">
        <f t="shared" si="99"/>
        <v>0</v>
      </c>
      <c r="BS50" s="124">
        <f t="shared" si="100"/>
        <v>0</v>
      </c>
      <c r="BT50" s="124">
        <f t="shared" si="101"/>
        <v>0</v>
      </c>
      <c r="BU50" s="124">
        <f t="shared" si="102"/>
        <v>0</v>
      </c>
      <c r="BV50" s="124">
        <f t="shared" si="103"/>
        <v>0</v>
      </c>
      <c r="BW50" s="139" t="e">
        <f t="shared" si="104"/>
        <v>#N/A</v>
      </c>
      <c r="BX50" s="124" t="e">
        <f t="shared" si="105"/>
        <v>#N/A</v>
      </c>
      <c r="BY50" s="124" t="e">
        <f t="shared" si="106"/>
        <v>#N/A</v>
      </c>
      <c r="BZ50" s="124" t="e">
        <f t="shared" si="107"/>
        <v>#N/A</v>
      </c>
      <c r="CA50" s="124" t="e">
        <f t="shared" si="108"/>
        <v>#N/A</v>
      </c>
      <c r="CB50" s="124" t="e">
        <f t="shared" si="109"/>
        <v>#N/A</v>
      </c>
      <c r="CC50" s="124" t="e">
        <f t="shared" si="110"/>
        <v>#N/A</v>
      </c>
      <c r="CD50" s="139" t="e">
        <f t="shared" si="111"/>
        <v>#N/A</v>
      </c>
      <c r="CE50" s="124" t="e">
        <f t="shared" si="112"/>
        <v>#N/A</v>
      </c>
      <c r="CF50" s="124" t="e">
        <f t="shared" si="113"/>
        <v>#N/A</v>
      </c>
      <c r="CG50" s="124" t="e">
        <f t="shared" si="114"/>
        <v>#N/A</v>
      </c>
      <c r="CH50" s="124" t="e">
        <f t="shared" si="115"/>
        <v>#N/A</v>
      </c>
      <c r="CI50" s="124" t="e">
        <f t="shared" si="116"/>
        <v>#N/A</v>
      </c>
      <c r="CJ50" s="124" t="e">
        <f t="shared" si="117"/>
        <v>#N/A</v>
      </c>
      <c r="CK50" s="139" t="e">
        <f t="shared" si="118"/>
        <v>#N/A</v>
      </c>
      <c r="CL50" s="124" t="e">
        <f t="shared" si="119"/>
        <v>#N/A</v>
      </c>
      <c r="CM50" s="124" t="e">
        <f t="shared" si="120"/>
        <v>#N/A</v>
      </c>
      <c r="CN50" s="124" t="e">
        <f t="shared" si="121"/>
        <v>#N/A</v>
      </c>
      <c r="CO50" s="124" t="e">
        <f t="shared" si="122"/>
        <v>#N/A</v>
      </c>
      <c r="CP50" s="124" t="e">
        <f t="shared" si="123"/>
        <v>#N/A</v>
      </c>
      <c r="CQ50" s="124" t="e">
        <f t="shared" si="124"/>
        <v>#N/A</v>
      </c>
      <c r="CR50" s="139" t="e">
        <f t="shared" si="125"/>
        <v>#N/A</v>
      </c>
      <c r="CS50" s="124" t="e">
        <f t="shared" si="126"/>
        <v>#N/A</v>
      </c>
      <c r="CT50" s="124" t="e">
        <f t="shared" si="127"/>
        <v>#N/A</v>
      </c>
      <c r="CU50" s="124" t="e">
        <f t="shared" si="128"/>
        <v>#N/A</v>
      </c>
      <c r="CV50" s="124" t="e">
        <f t="shared" si="129"/>
        <v>#N/A</v>
      </c>
      <c r="CW50" s="124" t="e">
        <f t="shared" si="130"/>
        <v>#N/A</v>
      </c>
      <c r="CX50" s="124" t="e">
        <f t="shared" si="131"/>
        <v>#N/A</v>
      </c>
    </row>
    <row r="51" spans="1:102" x14ac:dyDescent="0.25">
      <c r="A51" s="137" t="str">
        <f>Teams!B22</f>
        <v>02560</v>
      </c>
      <c r="B51" s="137" t="str">
        <f>Teams!C22</f>
        <v>Sieber</v>
      </c>
      <c r="C51" s="137" t="str">
        <f>Teams!D22</f>
        <v>Heini</v>
      </c>
      <c r="D51" s="136" t="str">
        <f t="shared" si="42"/>
        <v>SieberHeini</v>
      </c>
      <c r="E51" s="139">
        <f t="shared" si="43"/>
        <v>13</v>
      </c>
      <c r="F51" s="124">
        <f t="shared" si="132"/>
        <v>146</v>
      </c>
      <c r="G51" s="124">
        <f t="shared" si="133"/>
        <v>169</v>
      </c>
      <c r="H51" s="124">
        <f t="shared" si="141"/>
        <v>164</v>
      </c>
      <c r="I51" s="124">
        <f t="shared" si="142"/>
        <v>177</v>
      </c>
      <c r="J51" s="124">
        <f t="shared" si="143"/>
        <v>148</v>
      </c>
      <c r="K51" s="124">
        <f t="shared" si="144"/>
        <v>138</v>
      </c>
      <c r="L51" s="139">
        <f t="shared" si="48"/>
        <v>17</v>
      </c>
      <c r="M51" s="124">
        <f t="shared" si="134"/>
        <v>181</v>
      </c>
      <c r="N51" s="124">
        <f t="shared" si="29"/>
        <v>155</v>
      </c>
      <c r="O51" s="124">
        <f t="shared" si="29"/>
        <v>0</v>
      </c>
      <c r="P51" s="124">
        <f t="shared" si="29"/>
        <v>170</v>
      </c>
      <c r="Q51" s="124">
        <f t="shared" si="29"/>
        <v>164</v>
      </c>
      <c r="R51" s="124">
        <f t="shared" si="29"/>
        <v>0</v>
      </c>
      <c r="S51" s="139">
        <f t="shared" si="49"/>
        <v>1</v>
      </c>
      <c r="T51" s="124">
        <f t="shared" si="135"/>
        <v>169</v>
      </c>
      <c r="U51" s="124">
        <f t="shared" si="136"/>
        <v>0</v>
      </c>
      <c r="V51" s="124">
        <f t="shared" si="137"/>
        <v>133</v>
      </c>
      <c r="W51" s="124">
        <f t="shared" si="138"/>
        <v>144</v>
      </c>
      <c r="X51" s="124">
        <f t="shared" si="139"/>
        <v>0</v>
      </c>
      <c r="Y51" s="124">
        <f t="shared" si="140"/>
        <v>0</v>
      </c>
      <c r="Z51" s="139">
        <f t="shared" si="55"/>
        <v>13</v>
      </c>
      <c r="AA51" s="124">
        <f t="shared" si="56"/>
        <v>0</v>
      </c>
      <c r="AB51" s="124">
        <f t="shared" si="57"/>
        <v>0</v>
      </c>
      <c r="AC51" s="124">
        <f t="shared" si="58"/>
        <v>0</v>
      </c>
      <c r="AD51" s="124">
        <f t="shared" si="59"/>
        <v>0</v>
      </c>
      <c r="AE51" s="124">
        <f t="shared" si="60"/>
        <v>0</v>
      </c>
      <c r="AF51" s="124">
        <f t="shared" si="61"/>
        <v>0</v>
      </c>
      <c r="AG51" s="139">
        <f t="shared" si="62"/>
        <v>21</v>
      </c>
      <c r="AH51" s="124">
        <f t="shared" si="63"/>
        <v>0</v>
      </c>
      <c r="AI51" s="124">
        <f t="shared" si="64"/>
        <v>0</v>
      </c>
      <c r="AJ51" s="124">
        <f t="shared" si="65"/>
        <v>0</v>
      </c>
      <c r="AK51" s="124">
        <f t="shared" si="66"/>
        <v>0</v>
      </c>
      <c r="AL51" s="124">
        <f t="shared" si="67"/>
        <v>0</v>
      </c>
      <c r="AM51" s="124">
        <f t="shared" si="68"/>
        <v>0</v>
      </c>
      <c r="AN51" s="139">
        <f t="shared" si="69"/>
        <v>13</v>
      </c>
      <c r="AO51" s="124">
        <f t="shared" si="70"/>
        <v>0</v>
      </c>
      <c r="AP51" s="124">
        <f t="shared" si="71"/>
        <v>0</v>
      </c>
      <c r="AQ51" s="124">
        <f t="shared" si="72"/>
        <v>0</v>
      </c>
      <c r="AR51" s="124">
        <f t="shared" si="73"/>
        <v>0</v>
      </c>
      <c r="AS51" s="124">
        <f t="shared" si="74"/>
        <v>0</v>
      </c>
      <c r="AT51" s="124">
        <f t="shared" si="75"/>
        <v>0</v>
      </c>
      <c r="AU51" s="139">
        <f t="shared" si="76"/>
        <v>17</v>
      </c>
      <c r="AV51" s="124">
        <f t="shared" si="77"/>
        <v>0</v>
      </c>
      <c r="AW51" s="124">
        <f t="shared" si="78"/>
        <v>0</v>
      </c>
      <c r="AX51" s="124">
        <f t="shared" si="79"/>
        <v>0</v>
      </c>
      <c r="AY51" s="124">
        <f t="shared" si="80"/>
        <v>0</v>
      </c>
      <c r="AZ51" s="124">
        <f t="shared" si="81"/>
        <v>0</v>
      </c>
      <c r="BA51" s="124">
        <f t="shared" si="82"/>
        <v>0</v>
      </c>
      <c r="BB51" s="139">
        <f t="shared" si="83"/>
        <v>1</v>
      </c>
      <c r="BC51" s="124">
        <f t="shared" si="84"/>
        <v>0</v>
      </c>
      <c r="BD51" s="124">
        <f t="shared" si="85"/>
        <v>0</v>
      </c>
      <c r="BE51" s="124">
        <f t="shared" si="86"/>
        <v>0</v>
      </c>
      <c r="BF51" s="124">
        <f t="shared" si="87"/>
        <v>0</v>
      </c>
      <c r="BG51" s="124">
        <f t="shared" si="88"/>
        <v>0</v>
      </c>
      <c r="BH51" s="124">
        <f t="shared" si="89"/>
        <v>0</v>
      </c>
      <c r="BI51" s="139">
        <f t="shared" si="90"/>
        <v>13</v>
      </c>
      <c r="BJ51" s="124">
        <f t="shared" si="91"/>
        <v>0</v>
      </c>
      <c r="BK51" s="124">
        <f t="shared" si="92"/>
        <v>0</v>
      </c>
      <c r="BL51" s="124">
        <f t="shared" si="93"/>
        <v>0</v>
      </c>
      <c r="BM51" s="124">
        <f t="shared" si="94"/>
        <v>0</v>
      </c>
      <c r="BN51" s="124">
        <f t="shared" si="95"/>
        <v>0</v>
      </c>
      <c r="BO51" s="124">
        <f t="shared" si="96"/>
        <v>0</v>
      </c>
      <c r="BP51" s="139">
        <f t="shared" si="97"/>
        <v>21</v>
      </c>
      <c r="BQ51" s="124">
        <f t="shared" si="98"/>
        <v>0</v>
      </c>
      <c r="BR51" s="124">
        <f t="shared" si="99"/>
        <v>0</v>
      </c>
      <c r="BS51" s="124">
        <f t="shared" si="100"/>
        <v>0</v>
      </c>
      <c r="BT51" s="124">
        <f t="shared" si="101"/>
        <v>0</v>
      </c>
      <c r="BU51" s="124">
        <f t="shared" si="102"/>
        <v>0</v>
      </c>
      <c r="BV51" s="124">
        <f t="shared" si="103"/>
        <v>0</v>
      </c>
      <c r="BW51" s="139" t="e">
        <f t="shared" si="104"/>
        <v>#N/A</v>
      </c>
      <c r="BX51" s="124" t="e">
        <f t="shared" si="105"/>
        <v>#N/A</v>
      </c>
      <c r="BY51" s="124" t="e">
        <f t="shared" si="106"/>
        <v>#N/A</v>
      </c>
      <c r="BZ51" s="124" t="e">
        <f t="shared" si="107"/>
        <v>#N/A</v>
      </c>
      <c r="CA51" s="124" t="e">
        <f t="shared" si="108"/>
        <v>#N/A</v>
      </c>
      <c r="CB51" s="124" t="e">
        <f t="shared" si="109"/>
        <v>#N/A</v>
      </c>
      <c r="CC51" s="124" t="e">
        <f t="shared" si="110"/>
        <v>#N/A</v>
      </c>
      <c r="CD51" s="139" t="e">
        <f t="shared" si="111"/>
        <v>#N/A</v>
      </c>
      <c r="CE51" s="124" t="e">
        <f t="shared" si="112"/>
        <v>#N/A</v>
      </c>
      <c r="CF51" s="124" t="e">
        <f t="shared" si="113"/>
        <v>#N/A</v>
      </c>
      <c r="CG51" s="124" t="e">
        <f t="shared" si="114"/>
        <v>#N/A</v>
      </c>
      <c r="CH51" s="124" t="e">
        <f t="shared" si="115"/>
        <v>#N/A</v>
      </c>
      <c r="CI51" s="124" t="e">
        <f t="shared" si="116"/>
        <v>#N/A</v>
      </c>
      <c r="CJ51" s="124" t="e">
        <f t="shared" si="117"/>
        <v>#N/A</v>
      </c>
      <c r="CK51" s="139" t="e">
        <f t="shared" si="118"/>
        <v>#N/A</v>
      </c>
      <c r="CL51" s="124" t="e">
        <f t="shared" si="119"/>
        <v>#N/A</v>
      </c>
      <c r="CM51" s="124" t="e">
        <f t="shared" si="120"/>
        <v>#N/A</v>
      </c>
      <c r="CN51" s="124" t="e">
        <f t="shared" si="121"/>
        <v>#N/A</v>
      </c>
      <c r="CO51" s="124" t="e">
        <f t="shared" si="122"/>
        <v>#N/A</v>
      </c>
      <c r="CP51" s="124" t="e">
        <f t="shared" si="123"/>
        <v>#N/A</v>
      </c>
      <c r="CQ51" s="124" t="e">
        <f t="shared" si="124"/>
        <v>#N/A</v>
      </c>
      <c r="CR51" s="139" t="e">
        <f t="shared" si="125"/>
        <v>#N/A</v>
      </c>
      <c r="CS51" s="124" t="e">
        <f t="shared" si="126"/>
        <v>#N/A</v>
      </c>
      <c r="CT51" s="124" t="e">
        <f t="shared" si="127"/>
        <v>#N/A</v>
      </c>
      <c r="CU51" s="124" t="e">
        <f t="shared" si="128"/>
        <v>#N/A</v>
      </c>
      <c r="CV51" s="124" t="e">
        <f t="shared" si="129"/>
        <v>#N/A</v>
      </c>
      <c r="CW51" s="124" t="e">
        <f t="shared" si="130"/>
        <v>#N/A</v>
      </c>
      <c r="CX51" s="124" t="e">
        <f t="shared" si="131"/>
        <v>#N/A</v>
      </c>
    </row>
    <row r="52" spans="1:102" x14ac:dyDescent="0.25">
      <c r="A52" s="137" t="str">
        <f>Teams!B23</f>
        <v>02599</v>
      </c>
      <c r="B52" s="137" t="str">
        <f>Teams!C23</f>
        <v>Kalkman</v>
      </c>
      <c r="C52" s="137" t="str">
        <f>Teams!D23</f>
        <v>Iris</v>
      </c>
      <c r="D52" s="136" t="str">
        <f t="shared" si="42"/>
        <v>KalkmanIris</v>
      </c>
      <c r="E52" s="139">
        <f t="shared" si="43"/>
        <v>14</v>
      </c>
      <c r="F52" s="124">
        <f t="shared" si="132"/>
        <v>169</v>
      </c>
      <c r="G52" s="124">
        <f t="shared" si="133"/>
        <v>161</v>
      </c>
      <c r="H52" s="124">
        <f t="shared" si="141"/>
        <v>172</v>
      </c>
      <c r="I52" s="124">
        <f t="shared" si="142"/>
        <v>155</v>
      </c>
      <c r="J52" s="124">
        <f t="shared" si="143"/>
        <v>144</v>
      </c>
      <c r="K52" s="124">
        <f t="shared" si="144"/>
        <v>176</v>
      </c>
      <c r="L52" s="139">
        <f t="shared" si="48"/>
        <v>18</v>
      </c>
      <c r="M52" s="124">
        <f t="shared" si="134"/>
        <v>0</v>
      </c>
      <c r="N52" s="124">
        <f t="shared" si="29"/>
        <v>191</v>
      </c>
      <c r="O52" s="124">
        <f t="shared" si="29"/>
        <v>169</v>
      </c>
      <c r="P52" s="124">
        <f t="shared" si="29"/>
        <v>163</v>
      </c>
      <c r="Q52" s="124">
        <f t="shared" si="29"/>
        <v>0</v>
      </c>
      <c r="R52" s="124">
        <f t="shared" si="29"/>
        <v>144</v>
      </c>
      <c r="S52" s="139">
        <f t="shared" si="49"/>
        <v>2</v>
      </c>
      <c r="T52" s="124">
        <f t="shared" si="135"/>
        <v>0</v>
      </c>
      <c r="U52" s="124">
        <f t="shared" si="136"/>
        <v>0</v>
      </c>
      <c r="V52" s="124">
        <f t="shared" si="137"/>
        <v>0</v>
      </c>
      <c r="W52" s="124">
        <f t="shared" si="138"/>
        <v>0</v>
      </c>
      <c r="X52" s="124">
        <f t="shared" si="139"/>
        <v>0</v>
      </c>
      <c r="Y52" s="124">
        <f t="shared" si="140"/>
        <v>0</v>
      </c>
      <c r="Z52" s="139">
        <f t="shared" si="55"/>
        <v>14</v>
      </c>
      <c r="AA52" s="124">
        <f t="shared" si="56"/>
        <v>0</v>
      </c>
      <c r="AB52" s="124">
        <f t="shared" si="57"/>
        <v>0</v>
      </c>
      <c r="AC52" s="124">
        <f t="shared" si="58"/>
        <v>0</v>
      </c>
      <c r="AD52" s="124">
        <f t="shared" si="59"/>
        <v>0</v>
      </c>
      <c r="AE52" s="124">
        <f t="shared" si="60"/>
        <v>0</v>
      </c>
      <c r="AF52" s="124">
        <f t="shared" si="61"/>
        <v>0</v>
      </c>
      <c r="AG52" s="139">
        <f t="shared" si="62"/>
        <v>22</v>
      </c>
      <c r="AH52" s="124">
        <f t="shared" si="63"/>
        <v>0</v>
      </c>
      <c r="AI52" s="124">
        <f t="shared" si="64"/>
        <v>0</v>
      </c>
      <c r="AJ52" s="124">
        <f t="shared" si="65"/>
        <v>0</v>
      </c>
      <c r="AK52" s="124">
        <f t="shared" si="66"/>
        <v>0</v>
      </c>
      <c r="AL52" s="124">
        <f t="shared" si="67"/>
        <v>0</v>
      </c>
      <c r="AM52" s="124">
        <f t="shared" si="68"/>
        <v>0</v>
      </c>
      <c r="AN52" s="139">
        <f t="shared" si="69"/>
        <v>14</v>
      </c>
      <c r="AO52" s="124">
        <f t="shared" si="70"/>
        <v>0</v>
      </c>
      <c r="AP52" s="124">
        <f t="shared" si="71"/>
        <v>0</v>
      </c>
      <c r="AQ52" s="124">
        <f t="shared" si="72"/>
        <v>0</v>
      </c>
      <c r="AR52" s="124">
        <f t="shared" si="73"/>
        <v>0</v>
      </c>
      <c r="AS52" s="124">
        <f t="shared" si="74"/>
        <v>0</v>
      </c>
      <c r="AT52" s="124">
        <f t="shared" si="75"/>
        <v>0</v>
      </c>
      <c r="AU52" s="139">
        <f t="shared" si="76"/>
        <v>18</v>
      </c>
      <c r="AV52" s="124">
        <f t="shared" si="77"/>
        <v>0</v>
      </c>
      <c r="AW52" s="124">
        <f t="shared" si="78"/>
        <v>0</v>
      </c>
      <c r="AX52" s="124">
        <f t="shared" si="79"/>
        <v>0</v>
      </c>
      <c r="AY52" s="124">
        <f t="shared" si="80"/>
        <v>0</v>
      </c>
      <c r="AZ52" s="124">
        <f t="shared" si="81"/>
        <v>0</v>
      </c>
      <c r="BA52" s="124">
        <f t="shared" si="82"/>
        <v>0</v>
      </c>
      <c r="BB52" s="139">
        <f t="shared" si="83"/>
        <v>2</v>
      </c>
      <c r="BC52" s="124">
        <f t="shared" si="84"/>
        <v>0</v>
      </c>
      <c r="BD52" s="124">
        <f t="shared" si="85"/>
        <v>0</v>
      </c>
      <c r="BE52" s="124">
        <f t="shared" si="86"/>
        <v>0</v>
      </c>
      <c r="BF52" s="124">
        <f t="shared" si="87"/>
        <v>0</v>
      </c>
      <c r="BG52" s="124">
        <f t="shared" si="88"/>
        <v>0</v>
      </c>
      <c r="BH52" s="124">
        <f t="shared" si="89"/>
        <v>0</v>
      </c>
      <c r="BI52" s="139">
        <f t="shared" si="90"/>
        <v>14</v>
      </c>
      <c r="BJ52" s="124">
        <f t="shared" si="91"/>
        <v>0</v>
      </c>
      <c r="BK52" s="124">
        <f t="shared" si="92"/>
        <v>0</v>
      </c>
      <c r="BL52" s="124">
        <f t="shared" si="93"/>
        <v>0</v>
      </c>
      <c r="BM52" s="124">
        <f t="shared" si="94"/>
        <v>0</v>
      </c>
      <c r="BN52" s="124">
        <f t="shared" si="95"/>
        <v>0</v>
      </c>
      <c r="BO52" s="124">
        <f t="shared" si="96"/>
        <v>0</v>
      </c>
      <c r="BP52" s="139">
        <f t="shared" si="97"/>
        <v>22</v>
      </c>
      <c r="BQ52" s="124">
        <f t="shared" si="98"/>
        <v>0</v>
      </c>
      <c r="BR52" s="124">
        <f t="shared" si="99"/>
        <v>0</v>
      </c>
      <c r="BS52" s="124">
        <f t="shared" si="100"/>
        <v>0</v>
      </c>
      <c r="BT52" s="124">
        <f t="shared" si="101"/>
        <v>0</v>
      </c>
      <c r="BU52" s="124">
        <f t="shared" si="102"/>
        <v>0</v>
      </c>
      <c r="BV52" s="124">
        <f t="shared" si="103"/>
        <v>0</v>
      </c>
      <c r="BW52" s="139" t="e">
        <f t="shared" si="104"/>
        <v>#N/A</v>
      </c>
      <c r="BX52" s="124" t="e">
        <f t="shared" si="105"/>
        <v>#N/A</v>
      </c>
      <c r="BY52" s="124" t="e">
        <f t="shared" si="106"/>
        <v>#N/A</v>
      </c>
      <c r="BZ52" s="124" t="e">
        <f t="shared" si="107"/>
        <v>#N/A</v>
      </c>
      <c r="CA52" s="124" t="e">
        <f t="shared" si="108"/>
        <v>#N/A</v>
      </c>
      <c r="CB52" s="124" t="e">
        <f t="shared" si="109"/>
        <v>#N/A</v>
      </c>
      <c r="CC52" s="124" t="e">
        <f t="shared" si="110"/>
        <v>#N/A</v>
      </c>
      <c r="CD52" s="139" t="e">
        <f t="shared" si="111"/>
        <v>#N/A</v>
      </c>
      <c r="CE52" s="124" t="e">
        <f t="shared" si="112"/>
        <v>#N/A</v>
      </c>
      <c r="CF52" s="124" t="e">
        <f t="shared" si="113"/>
        <v>#N/A</v>
      </c>
      <c r="CG52" s="124" t="e">
        <f t="shared" si="114"/>
        <v>#N/A</v>
      </c>
      <c r="CH52" s="124" t="e">
        <f t="shared" si="115"/>
        <v>#N/A</v>
      </c>
      <c r="CI52" s="124" t="e">
        <f t="shared" si="116"/>
        <v>#N/A</v>
      </c>
      <c r="CJ52" s="124" t="e">
        <f t="shared" si="117"/>
        <v>#N/A</v>
      </c>
      <c r="CK52" s="139" t="e">
        <f t="shared" si="118"/>
        <v>#N/A</v>
      </c>
      <c r="CL52" s="124" t="e">
        <f t="shared" si="119"/>
        <v>#N/A</v>
      </c>
      <c r="CM52" s="124" t="e">
        <f t="shared" si="120"/>
        <v>#N/A</v>
      </c>
      <c r="CN52" s="124" t="e">
        <f t="shared" si="121"/>
        <v>#N/A</v>
      </c>
      <c r="CO52" s="124" t="e">
        <f t="shared" si="122"/>
        <v>#N/A</v>
      </c>
      <c r="CP52" s="124" t="e">
        <f t="shared" si="123"/>
        <v>#N/A</v>
      </c>
      <c r="CQ52" s="124" t="e">
        <f t="shared" si="124"/>
        <v>#N/A</v>
      </c>
      <c r="CR52" s="139" t="e">
        <f t="shared" si="125"/>
        <v>#N/A</v>
      </c>
      <c r="CS52" s="124" t="e">
        <f t="shared" si="126"/>
        <v>#N/A</v>
      </c>
      <c r="CT52" s="124" t="e">
        <f t="shared" si="127"/>
        <v>#N/A</v>
      </c>
      <c r="CU52" s="124" t="e">
        <f t="shared" si="128"/>
        <v>#N/A</v>
      </c>
      <c r="CV52" s="124" t="e">
        <f t="shared" si="129"/>
        <v>#N/A</v>
      </c>
      <c r="CW52" s="124" t="e">
        <f t="shared" si="130"/>
        <v>#N/A</v>
      </c>
      <c r="CX52" s="124" t="e">
        <f t="shared" si="131"/>
        <v>#N/A</v>
      </c>
    </row>
    <row r="53" spans="1:102" x14ac:dyDescent="0.25">
      <c r="A53" s="137" t="str">
        <f>Teams!B24</f>
        <v>02176</v>
      </c>
      <c r="B53" s="137" t="str">
        <f>Teams!C24</f>
        <v>Kalkman</v>
      </c>
      <c r="C53" s="137" t="str">
        <f>Teams!D24</f>
        <v>Jarden</v>
      </c>
      <c r="D53" s="136" t="str">
        <f t="shared" si="42"/>
        <v>KalkmanJarden</v>
      </c>
      <c r="E53" s="139">
        <f t="shared" si="43"/>
        <v>15</v>
      </c>
      <c r="F53" s="124">
        <f t="shared" si="132"/>
        <v>0</v>
      </c>
      <c r="G53" s="124">
        <f t="shared" si="133"/>
        <v>0</v>
      </c>
      <c r="H53" s="124">
        <f t="shared" si="141"/>
        <v>0</v>
      </c>
      <c r="I53" s="124">
        <f t="shared" si="142"/>
        <v>0</v>
      </c>
      <c r="J53" s="124">
        <f t="shared" si="143"/>
        <v>0</v>
      </c>
      <c r="K53" s="124">
        <f t="shared" si="144"/>
        <v>0</v>
      </c>
      <c r="L53" s="139">
        <f t="shared" si="48"/>
        <v>19</v>
      </c>
      <c r="M53" s="124">
        <f t="shared" si="134"/>
        <v>148</v>
      </c>
      <c r="N53" s="124">
        <f t="shared" si="29"/>
        <v>0</v>
      </c>
      <c r="O53" s="124">
        <f t="shared" si="29"/>
        <v>160</v>
      </c>
      <c r="P53" s="124">
        <f t="shared" si="29"/>
        <v>0</v>
      </c>
      <c r="Q53" s="124">
        <f t="shared" si="29"/>
        <v>156</v>
      </c>
      <c r="R53" s="124">
        <f t="shared" si="29"/>
        <v>170</v>
      </c>
      <c r="S53" s="139">
        <f t="shared" si="49"/>
        <v>3</v>
      </c>
      <c r="T53" s="124">
        <f t="shared" si="135"/>
        <v>0</v>
      </c>
      <c r="U53" s="124">
        <f t="shared" si="136"/>
        <v>125</v>
      </c>
      <c r="V53" s="124">
        <f t="shared" si="137"/>
        <v>127</v>
      </c>
      <c r="W53" s="124">
        <f t="shared" si="138"/>
        <v>0</v>
      </c>
      <c r="X53" s="124">
        <f t="shared" si="139"/>
        <v>155</v>
      </c>
      <c r="Y53" s="124">
        <f t="shared" si="140"/>
        <v>177</v>
      </c>
      <c r="Z53" s="139">
        <f t="shared" si="55"/>
        <v>15</v>
      </c>
      <c r="AA53" s="124">
        <f t="shared" si="56"/>
        <v>0</v>
      </c>
      <c r="AB53" s="124">
        <f t="shared" si="57"/>
        <v>0</v>
      </c>
      <c r="AC53" s="124">
        <f t="shared" si="58"/>
        <v>0</v>
      </c>
      <c r="AD53" s="124">
        <f t="shared" si="59"/>
        <v>0</v>
      </c>
      <c r="AE53" s="124">
        <f t="shared" si="60"/>
        <v>0</v>
      </c>
      <c r="AF53" s="124">
        <f t="shared" si="61"/>
        <v>0</v>
      </c>
      <c r="AG53" s="139">
        <f t="shared" si="62"/>
        <v>23</v>
      </c>
      <c r="AH53" s="124">
        <f t="shared" si="63"/>
        <v>0</v>
      </c>
      <c r="AI53" s="124">
        <f t="shared" si="64"/>
        <v>0</v>
      </c>
      <c r="AJ53" s="124">
        <f t="shared" si="65"/>
        <v>0</v>
      </c>
      <c r="AK53" s="124">
        <f t="shared" si="66"/>
        <v>0</v>
      </c>
      <c r="AL53" s="124">
        <f t="shared" si="67"/>
        <v>0</v>
      </c>
      <c r="AM53" s="124">
        <f t="shared" si="68"/>
        <v>0</v>
      </c>
      <c r="AN53" s="139">
        <f t="shared" si="69"/>
        <v>15</v>
      </c>
      <c r="AO53" s="124">
        <f t="shared" si="70"/>
        <v>0</v>
      </c>
      <c r="AP53" s="124">
        <f t="shared" si="71"/>
        <v>0</v>
      </c>
      <c r="AQ53" s="124">
        <f t="shared" si="72"/>
        <v>0</v>
      </c>
      <c r="AR53" s="124">
        <f t="shared" si="73"/>
        <v>0</v>
      </c>
      <c r="AS53" s="124">
        <f t="shared" si="74"/>
        <v>0</v>
      </c>
      <c r="AT53" s="124">
        <f t="shared" si="75"/>
        <v>0</v>
      </c>
      <c r="AU53" s="139">
        <f t="shared" si="76"/>
        <v>19</v>
      </c>
      <c r="AV53" s="124">
        <f t="shared" si="77"/>
        <v>0</v>
      </c>
      <c r="AW53" s="124">
        <f t="shared" si="78"/>
        <v>0</v>
      </c>
      <c r="AX53" s="124">
        <f t="shared" si="79"/>
        <v>0</v>
      </c>
      <c r="AY53" s="124">
        <f t="shared" si="80"/>
        <v>0</v>
      </c>
      <c r="AZ53" s="124">
        <f t="shared" si="81"/>
        <v>0</v>
      </c>
      <c r="BA53" s="124">
        <f t="shared" si="82"/>
        <v>0</v>
      </c>
      <c r="BB53" s="139">
        <f t="shared" si="83"/>
        <v>3</v>
      </c>
      <c r="BC53" s="124">
        <f t="shared" si="84"/>
        <v>0</v>
      </c>
      <c r="BD53" s="124">
        <f t="shared" si="85"/>
        <v>0</v>
      </c>
      <c r="BE53" s="124">
        <f t="shared" si="86"/>
        <v>0</v>
      </c>
      <c r="BF53" s="124">
        <f t="shared" si="87"/>
        <v>0</v>
      </c>
      <c r="BG53" s="124">
        <f t="shared" si="88"/>
        <v>0</v>
      </c>
      <c r="BH53" s="124">
        <f t="shared" si="89"/>
        <v>0</v>
      </c>
      <c r="BI53" s="139">
        <f t="shared" si="90"/>
        <v>15</v>
      </c>
      <c r="BJ53" s="124">
        <f t="shared" si="91"/>
        <v>0</v>
      </c>
      <c r="BK53" s="124">
        <f t="shared" si="92"/>
        <v>0</v>
      </c>
      <c r="BL53" s="124">
        <f t="shared" si="93"/>
        <v>0</v>
      </c>
      <c r="BM53" s="124">
        <f t="shared" si="94"/>
        <v>0</v>
      </c>
      <c r="BN53" s="124">
        <f t="shared" si="95"/>
        <v>0</v>
      </c>
      <c r="BO53" s="124">
        <f t="shared" si="96"/>
        <v>0</v>
      </c>
      <c r="BP53" s="139">
        <f t="shared" si="97"/>
        <v>23</v>
      </c>
      <c r="BQ53" s="124">
        <f t="shared" si="98"/>
        <v>0</v>
      </c>
      <c r="BR53" s="124">
        <f t="shared" si="99"/>
        <v>0</v>
      </c>
      <c r="BS53" s="124">
        <f t="shared" si="100"/>
        <v>0</v>
      </c>
      <c r="BT53" s="124">
        <f t="shared" si="101"/>
        <v>0</v>
      </c>
      <c r="BU53" s="124">
        <f t="shared" si="102"/>
        <v>0</v>
      </c>
      <c r="BV53" s="124">
        <f t="shared" si="103"/>
        <v>0</v>
      </c>
      <c r="BW53" s="139" t="e">
        <f t="shared" si="104"/>
        <v>#N/A</v>
      </c>
      <c r="BX53" s="124" t="e">
        <f t="shared" si="105"/>
        <v>#N/A</v>
      </c>
      <c r="BY53" s="124" t="e">
        <f t="shared" si="106"/>
        <v>#N/A</v>
      </c>
      <c r="BZ53" s="124" t="e">
        <f t="shared" si="107"/>
        <v>#N/A</v>
      </c>
      <c r="CA53" s="124" t="e">
        <f t="shared" si="108"/>
        <v>#N/A</v>
      </c>
      <c r="CB53" s="124" t="e">
        <f t="shared" si="109"/>
        <v>#N/A</v>
      </c>
      <c r="CC53" s="124" t="e">
        <f t="shared" si="110"/>
        <v>#N/A</v>
      </c>
      <c r="CD53" s="139" t="e">
        <f t="shared" si="111"/>
        <v>#N/A</v>
      </c>
      <c r="CE53" s="124" t="e">
        <f t="shared" si="112"/>
        <v>#N/A</v>
      </c>
      <c r="CF53" s="124" t="e">
        <f t="shared" si="113"/>
        <v>#N/A</v>
      </c>
      <c r="CG53" s="124" t="e">
        <f t="shared" si="114"/>
        <v>#N/A</v>
      </c>
      <c r="CH53" s="124" t="e">
        <f t="shared" si="115"/>
        <v>#N/A</v>
      </c>
      <c r="CI53" s="124" t="e">
        <f t="shared" si="116"/>
        <v>#N/A</v>
      </c>
      <c r="CJ53" s="124" t="e">
        <f t="shared" si="117"/>
        <v>#N/A</v>
      </c>
      <c r="CK53" s="139" t="e">
        <f t="shared" si="118"/>
        <v>#N/A</v>
      </c>
      <c r="CL53" s="124" t="e">
        <f t="shared" si="119"/>
        <v>#N/A</v>
      </c>
      <c r="CM53" s="124" t="e">
        <f t="shared" si="120"/>
        <v>#N/A</v>
      </c>
      <c r="CN53" s="124" t="e">
        <f t="shared" si="121"/>
        <v>#N/A</v>
      </c>
      <c r="CO53" s="124" t="e">
        <f t="shared" si="122"/>
        <v>#N/A</v>
      </c>
      <c r="CP53" s="124" t="e">
        <f t="shared" si="123"/>
        <v>#N/A</v>
      </c>
      <c r="CQ53" s="124" t="e">
        <f t="shared" si="124"/>
        <v>#N/A</v>
      </c>
      <c r="CR53" s="139" t="e">
        <f t="shared" si="125"/>
        <v>#N/A</v>
      </c>
      <c r="CS53" s="124" t="e">
        <f t="shared" si="126"/>
        <v>#N/A</v>
      </c>
      <c r="CT53" s="124" t="e">
        <f t="shared" si="127"/>
        <v>#N/A</v>
      </c>
      <c r="CU53" s="124" t="e">
        <f t="shared" si="128"/>
        <v>#N/A</v>
      </c>
      <c r="CV53" s="124" t="e">
        <f t="shared" si="129"/>
        <v>#N/A</v>
      </c>
      <c r="CW53" s="124" t="e">
        <f t="shared" si="130"/>
        <v>#N/A</v>
      </c>
      <c r="CX53" s="124" t="e">
        <f t="shared" si="131"/>
        <v>#N/A</v>
      </c>
    </row>
    <row r="54" spans="1:102" x14ac:dyDescent="0.25">
      <c r="A54" s="137" t="str">
        <f>Teams!B25</f>
        <v>02600</v>
      </c>
      <c r="B54" s="137" t="str">
        <f>Teams!C25</f>
        <v>Torsello</v>
      </c>
      <c r="C54" s="137" t="str">
        <f>Teams!D25</f>
        <v>Marco</v>
      </c>
      <c r="D54" s="136" t="str">
        <f t="shared" si="42"/>
        <v>TorselloMarco</v>
      </c>
      <c r="E54" s="139">
        <f t="shared" si="43"/>
        <v>16</v>
      </c>
      <c r="F54" s="124">
        <f t="shared" si="132"/>
        <v>0</v>
      </c>
      <c r="G54" s="124">
        <f t="shared" si="133"/>
        <v>0</v>
      </c>
      <c r="H54" s="124">
        <f t="shared" si="141"/>
        <v>0</v>
      </c>
      <c r="I54" s="124">
        <f t="shared" si="142"/>
        <v>0</v>
      </c>
      <c r="J54" s="124">
        <f t="shared" si="143"/>
        <v>0</v>
      </c>
      <c r="K54" s="124">
        <f t="shared" si="144"/>
        <v>0</v>
      </c>
      <c r="L54" s="139">
        <f t="shared" si="48"/>
        <v>20</v>
      </c>
      <c r="M54" s="124">
        <f t="shared" si="134"/>
        <v>0</v>
      </c>
      <c r="N54" s="124">
        <f t="shared" si="29"/>
        <v>0</v>
      </c>
      <c r="O54" s="124">
        <f t="shared" si="29"/>
        <v>0</v>
      </c>
      <c r="P54" s="124">
        <f t="shared" si="29"/>
        <v>0</v>
      </c>
      <c r="Q54" s="124">
        <f t="shared" si="29"/>
        <v>0</v>
      </c>
      <c r="R54" s="124">
        <f t="shared" si="29"/>
        <v>0</v>
      </c>
      <c r="S54" s="139">
        <f t="shared" si="49"/>
        <v>4</v>
      </c>
      <c r="T54" s="124">
        <f t="shared" si="135"/>
        <v>164</v>
      </c>
      <c r="U54" s="124">
        <f t="shared" si="136"/>
        <v>184</v>
      </c>
      <c r="V54" s="124">
        <f t="shared" si="137"/>
        <v>0</v>
      </c>
      <c r="W54" s="124">
        <f t="shared" si="138"/>
        <v>171</v>
      </c>
      <c r="X54" s="124">
        <f t="shared" si="139"/>
        <v>148</v>
      </c>
      <c r="Y54" s="124">
        <f t="shared" si="140"/>
        <v>142</v>
      </c>
      <c r="Z54" s="139">
        <f t="shared" si="55"/>
        <v>16</v>
      </c>
      <c r="AA54" s="124">
        <f t="shared" si="56"/>
        <v>0</v>
      </c>
      <c r="AB54" s="124">
        <f t="shared" si="57"/>
        <v>0</v>
      </c>
      <c r="AC54" s="124">
        <f t="shared" si="58"/>
        <v>0</v>
      </c>
      <c r="AD54" s="124">
        <f t="shared" si="59"/>
        <v>0</v>
      </c>
      <c r="AE54" s="124">
        <f t="shared" si="60"/>
        <v>0</v>
      </c>
      <c r="AF54" s="124">
        <f t="shared" si="61"/>
        <v>0</v>
      </c>
      <c r="AG54" s="139">
        <f t="shared" si="62"/>
        <v>24</v>
      </c>
      <c r="AH54" s="124">
        <f t="shared" si="63"/>
        <v>0</v>
      </c>
      <c r="AI54" s="124">
        <f t="shared" si="64"/>
        <v>0</v>
      </c>
      <c r="AJ54" s="124">
        <f t="shared" si="65"/>
        <v>0</v>
      </c>
      <c r="AK54" s="124">
        <f t="shared" si="66"/>
        <v>0</v>
      </c>
      <c r="AL54" s="124">
        <f t="shared" si="67"/>
        <v>0</v>
      </c>
      <c r="AM54" s="124">
        <f t="shared" si="68"/>
        <v>0</v>
      </c>
      <c r="AN54" s="139">
        <f t="shared" si="69"/>
        <v>16</v>
      </c>
      <c r="AO54" s="124">
        <f t="shared" si="70"/>
        <v>0</v>
      </c>
      <c r="AP54" s="124">
        <f t="shared" si="71"/>
        <v>0</v>
      </c>
      <c r="AQ54" s="124">
        <f t="shared" si="72"/>
        <v>0</v>
      </c>
      <c r="AR54" s="124">
        <f t="shared" si="73"/>
        <v>0</v>
      </c>
      <c r="AS54" s="124">
        <f t="shared" si="74"/>
        <v>0</v>
      </c>
      <c r="AT54" s="124">
        <f t="shared" si="75"/>
        <v>0</v>
      </c>
      <c r="AU54" s="139">
        <f t="shared" si="76"/>
        <v>20</v>
      </c>
      <c r="AV54" s="124">
        <f t="shared" si="77"/>
        <v>0</v>
      </c>
      <c r="AW54" s="124">
        <f t="shared" si="78"/>
        <v>0</v>
      </c>
      <c r="AX54" s="124">
        <f t="shared" si="79"/>
        <v>0</v>
      </c>
      <c r="AY54" s="124">
        <f t="shared" si="80"/>
        <v>0</v>
      </c>
      <c r="AZ54" s="124">
        <f t="shared" si="81"/>
        <v>0</v>
      </c>
      <c r="BA54" s="124">
        <f t="shared" si="82"/>
        <v>0</v>
      </c>
      <c r="BB54" s="139">
        <f t="shared" si="83"/>
        <v>4</v>
      </c>
      <c r="BC54" s="124">
        <f t="shared" si="84"/>
        <v>0</v>
      </c>
      <c r="BD54" s="124">
        <f t="shared" si="85"/>
        <v>0</v>
      </c>
      <c r="BE54" s="124">
        <f t="shared" si="86"/>
        <v>0</v>
      </c>
      <c r="BF54" s="124">
        <f t="shared" si="87"/>
        <v>0</v>
      </c>
      <c r="BG54" s="124">
        <f t="shared" si="88"/>
        <v>0</v>
      </c>
      <c r="BH54" s="124">
        <f t="shared" si="89"/>
        <v>0</v>
      </c>
      <c r="BI54" s="139">
        <f t="shared" si="90"/>
        <v>16</v>
      </c>
      <c r="BJ54" s="124">
        <f t="shared" si="91"/>
        <v>0</v>
      </c>
      <c r="BK54" s="124">
        <f t="shared" si="92"/>
        <v>0</v>
      </c>
      <c r="BL54" s="124">
        <f t="shared" si="93"/>
        <v>0</v>
      </c>
      <c r="BM54" s="124">
        <f t="shared" si="94"/>
        <v>0</v>
      </c>
      <c r="BN54" s="124">
        <f t="shared" si="95"/>
        <v>0</v>
      </c>
      <c r="BO54" s="124">
        <f t="shared" si="96"/>
        <v>0</v>
      </c>
      <c r="BP54" s="139">
        <f t="shared" si="97"/>
        <v>24</v>
      </c>
      <c r="BQ54" s="124">
        <f t="shared" si="98"/>
        <v>0</v>
      </c>
      <c r="BR54" s="124">
        <f t="shared" si="99"/>
        <v>0</v>
      </c>
      <c r="BS54" s="124">
        <f t="shared" si="100"/>
        <v>0</v>
      </c>
      <c r="BT54" s="124">
        <f t="shared" si="101"/>
        <v>0</v>
      </c>
      <c r="BU54" s="124">
        <f t="shared" si="102"/>
        <v>0</v>
      </c>
      <c r="BV54" s="124">
        <f t="shared" si="103"/>
        <v>0</v>
      </c>
      <c r="BW54" s="139" t="e">
        <f t="shared" si="104"/>
        <v>#N/A</v>
      </c>
      <c r="BX54" s="124" t="e">
        <f t="shared" si="105"/>
        <v>#N/A</v>
      </c>
      <c r="BY54" s="124" t="e">
        <f t="shared" si="106"/>
        <v>#N/A</v>
      </c>
      <c r="BZ54" s="124" t="e">
        <f t="shared" si="107"/>
        <v>#N/A</v>
      </c>
      <c r="CA54" s="124" t="e">
        <f t="shared" si="108"/>
        <v>#N/A</v>
      </c>
      <c r="CB54" s="124" t="e">
        <f t="shared" si="109"/>
        <v>#N/A</v>
      </c>
      <c r="CC54" s="124" t="e">
        <f t="shared" si="110"/>
        <v>#N/A</v>
      </c>
      <c r="CD54" s="139" t="e">
        <f t="shared" si="111"/>
        <v>#N/A</v>
      </c>
      <c r="CE54" s="124" t="e">
        <f t="shared" si="112"/>
        <v>#N/A</v>
      </c>
      <c r="CF54" s="124" t="e">
        <f t="shared" si="113"/>
        <v>#N/A</v>
      </c>
      <c r="CG54" s="124" t="e">
        <f t="shared" si="114"/>
        <v>#N/A</v>
      </c>
      <c r="CH54" s="124" t="e">
        <f t="shared" si="115"/>
        <v>#N/A</v>
      </c>
      <c r="CI54" s="124" t="e">
        <f t="shared" si="116"/>
        <v>#N/A</v>
      </c>
      <c r="CJ54" s="124" t="e">
        <f t="shared" si="117"/>
        <v>#N/A</v>
      </c>
      <c r="CK54" s="139" t="e">
        <f t="shared" si="118"/>
        <v>#N/A</v>
      </c>
      <c r="CL54" s="124" t="e">
        <f t="shared" si="119"/>
        <v>#N/A</v>
      </c>
      <c r="CM54" s="124" t="e">
        <f t="shared" si="120"/>
        <v>#N/A</v>
      </c>
      <c r="CN54" s="124" t="e">
        <f t="shared" si="121"/>
        <v>#N/A</v>
      </c>
      <c r="CO54" s="124" t="e">
        <f t="shared" si="122"/>
        <v>#N/A</v>
      </c>
      <c r="CP54" s="124" t="e">
        <f t="shared" si="123"/>
        <v>#N/A</v>
      </c>
      <c r="CQ54" s="124" t="e">
        <f t="shared" si="124"/>
        <v>#N/A</v>
      </c>
      <c r="CR54" s="139" t="e">
        <f t="shared" si="125"/>
        <v>#N/A</v>
      </c>
      <c r="CS54" s="124" t="e">
        <f t="shared" si="126"/>
        <v>#N/A</v>
      </c>
      <c r="CT54" s="124" t="e">
        <f t="shared" si="127"/>
        <v>#N/A</v>
      </c>
      <c r="CU54" s="124" t="e">
        <f t="shared" si="128"/>
        <v>#N/A</v>
      </c>
      <c r="CV54" s="124" t="e">
        <f t="shared" si="129"/>
        <v>#N/A</v>
      </c>
      <c r="CW54" s="124" t="e">
        <f t="shared" si="130"/>
        <v>#N/A</v>
      </c>
      <c r="CX54" s="124" t="e">
        <f t="shared" si="131"/>
        <v>#N/A</v>
      </c>
    </row>
    <row r="55" spans="1:102" x14ac:dyDescent="0.25">
      <c r="A55" s="137" t="str">
        <f>Teams!B28</f>
        <v>01738</v>
      </c>
      <c r="B55" s="137" t="str">
        <f>Teams!C28</f>
        <v>Fehr</v>
      </c>
      <c r="C55" s="137" t="str">
        <f>Teams!D28</f>
        <v>Patrick</v>
      </c>
      <c r="D55" s="136" t="str">
        <f t="shared" si="42"/>
        <v>FehrPatrick</v>
      </c>
      <c r="E55" s="139">
        <f t="shared" si="43"/>
        <v>21</v>
      </c>
      <c r="F55" s="124">
        <f t="shared" si="132"/>
        <v>162</v>
      </c>
      <c r="G55" s="124">
        <f t="shared" si="133"/>
        <v>191</v>
      </c>
      <c r="H55" s="124">
        <f t="shared" si="141"/>
        <v>178</v>
      </c>
      <c r="I55" s="124">
        <f t="shared" si="142"/>
        <v>148</v>
      </c>
      <c r="J55" s="124">
        <f t="shared" si="143"/>
        <v>222</v>
      </c>
      <c r="K55" s="124">
        <f t="shared" si="144"/>
        <v>165</v>
      </c>
      <c r="L55" s="139">
        <f t="shared" si="48"/>
        <v>13</v>
      </c>
      <c r="M55" s="124">
        <f t="shared" si="134"/>
        <v>167</v>
      </c>
      <c r="N55" s="124">
        <f t="shared" si="134"/>
        <v>0</v>
      </c>
      <c r="O55" s="124">
        <f t="shared" si="134"/>
        <v>150</v>
      </c>
      <c r="P55" s="124">
        <f t="shared" si="134"/>
        <v>161</v>
      </c>
      <c r="Q55" s="124">
        <f t="shared" si="134"/>
        <v>0</v>
      </c>
      <c r="R55" s="124">
        <f t="shared" si="134"/>
        <v>204</v>
      </c>
      <c r="S55" s="139">
        <f t="shared" si="49"/>
        <v>5</v>
      </c>
      <c r="T55" s="124">
        <f t="shared" si="135"/>
        <v>216</v>
      </c>
      <c r="U55" s="124">
        <f t="shared" si="136"/>
        <v>223</v>
      </c>
      <c r="V55" s="124">
        <f t="shared" si="137"/>
        <v>134</v>
      </c>
      <c r="W55" s="124">
        <f t="shared" si="138"/>
        <v>160</v>
      </c>
      <c r="X55" s="124">
        <f t="shared" si="139"/>
        <v>194</v>
      </c>
      <c r="Y55" s="124">
        <f t="shared" si="140"/>
        <v>238</v>
      </c>
      <c r="Z55" s="139">
        <f t="shared" si="55"/>
        <v>17</v>
      </c>
      <c r="AA55" s="124">
        <f t="shared" si="56"/>
        <v>0</v>
      </c>
      <c r="AB55" s="124">
        <f t="shared" si="57"/>
        <v>0</v>
      </c>
      <c r="AC55" s="124">
        <f t="shared" si="58"/>
        <v>0</v>
      </c>
      <c r="AD55" s="124">
        <f t="shared" si="59"/>
        <v>0</v>
      </c>
      <c r="AE55" s="124">
        <f t="shared" si="60"/>
        <v>0</v>
      </c>
      <c r="AF55" s="124">
        <f t="shared" si="61"/>
        <v>0</v>
      </c>
      <c r="AG55" s="139">
        <f t="shared" si="62"/>
        <v>13</v>
      </c>
      <c r="AH55" s="124">
        <f t="shared" si="63"/>
        <v>0</v>
      </c>
      <c r="AI55" s="124">
        <f t="shared" si="64"/>
        <v>0</v>
      </c>
      <c r="AJ55" s="124">
        <f t="shared" si="65"/>
        <v>0</v>
      </c>
      <c r="AK55" s="124">
        <f t="shared" si="66"/>
        <v>0</v>
      </c>
      <c r="AL55" s="124">
        <f t="shared" si="67"/>
        <v>0</v>
      </c>
      <c r="AM55" s="124">
        <f t="shared" si="68"/>
        <v>0</v>
      </c>
      <c r="AN55" s="139">
        <f t="shared" si="69"/>
        <v>21</v>
      </c>
      <c r="AO55" s="124">
        <f t="shared" si="70"/>
        <v>0</v>
      </c>
      <c r="AP55" s="124">
        <f t="shared" si="71"/>
        <v>0</v>
      </c>
      <c r="AQ55" s="124">
        <f t="shared" si="72"/>
        <v>0</v>
      </c>
      <c r="AR55" s="124">
        <f t="shared" si="73"/>
        <v>0</v>
      </c>
      <c r="AS55" s="124">
        <f t="shared" si="74"/>
        <v>0</v>
      </c>
      <c r="AT55" s="124">
        <f t="shared" si="75"/>
        <v>0</v>
      </c>
      <c r="AU55" s="139">
        <f t="shared" si="76"/>
        <v>13</v>
      </c>
      <c r="AV55" s="124">
        <f t="shared" si="77"/>
        <v>0</v>
      </c>
      <c r="AW55" s="124">
        <f t="shared" si="78"/>
        <v>0</v>
      </c>
      <c r="AX55" s="124">
        <f t="shared" si="79"/>
        <v>0</v>
      </c>
      <c r="AY55" s="124">
        <f t="shared" si="80"/>
        <v>0</v>
      </c>
      <c r="AZ55" s="124">
        <f t="shared" si="81"/>
        <v>0</v>
      </c>
      <c r="BA55" s="124">
        <f t="shared" si="82"/>
        <v>0</v>
      </c>
      <c r="BB55" s="139">
        <f t="shared" si="83"/>
        <v>5</v>
      </c>
      <c r="BC55" s="124">
        <f t="shared" si="84"/>
        <v>0</v>
      </c>
      <c r="BD55" s="124">
        <f t="shared" si="85"/>
        <v>0</v>
      </c>
      <c r="BE55" s="124">
        <f t="shared" si="86"/>
        <v>0</v>
      </c>
      <c r="BF55" s="124">
        <f t="shared" si="87"/>
        <v>0</v>
      </c>
      <c r="BG55" s="124">
        <f t="shared" si="88"/>
        <v>0</v>
      </c>
      <c r="BH55" s="124">
        <f t="shared" si="89"/>
        <v>0</v>
      </c>
      <c r="BI55" s="139">
        <f t="shared" si="90"/>
        <v>17</v>
      </c>
      <c r="BJ55" s="124">
        <f t="shared" si="91"/>
        <v>0</v>
      </c>
      <c r="BK55" s="124">
        <f t="shared" si="92"/>
        <v>0</v>
      </c>
      <c r="BL55" s="124">
        <f t="shared" si="93"/>
        <v>0</v>
      </c>
      <c r="BM55" s="124">
        <f t="shared" si="94"/>
        <v>0</v>
      </c>
      <c r="BN55" s="124">
        <f t="shared" si="95"/>
        <v>0</v>
      </c>
      <c r="BO55" s="124">
        <f t="shared" si="96"/>
        <v>0</v>
      </c>
      <c r="BP55" s="139">
        <f t="shared" si="97"/>
        <v>13</v>
      </c>
      <c r="BQ55" s="124">
        <f t="shared" si="98"/>
        <v>0</v>
      </c>
      <c r="BR55" s="124">
        <f t="shared" si="99"/>
        <v>0</v>
      </c>
      <c r="BS55" s="124">
        <f t="shared" si="100"/>
        <v>0</v>
      </c>
      <c r="BT55" s="124">
        <f t="shared" si="101"/>
        <v>0</v>
      </c>
      <c r="BU55" s="124">
        <f t="shared" si="102"/>
        <v>0</v>
      </c>
      <c r="BV55" s="124">
        <f t="shared" si="103"/>
        <v>0</v>
      </c>
      <c r="BW55" s="139" t="e">
        <f t="shared" si="104"/>
        <v>#N/A</v>
      </c>
      <c r="BX55" s="124" t="e">
        <f t="shared" si="105"/>
        <v>#N/A</v>
      </c>
      <c r="BY55" s="124" t="e">
        <f t="shared" si="106"/>
        <v>#N/A</v>
      </c>
      <c r="BZ55" s="124" t="e">
        <f t="shared" si="107"/>
        <v>#N/A</v>
      </c>
      <c r="CA55" s="124" t="e">
        <f t="shared" si="108"/>
        <v>#N/A</v>
      </c>
      <c r="CB55" s="124" t="e">
        <f t="shared" si="109"/>
        <v>#N/A</v>
      </c>
      <c r="CC55" s="124" t="e">
        <f t="shared" si="110"/>
        <v>#N/A</v>
      </c>
      <c r="CD55" s="139" t="e">
        <f t="shared" si="111"/>
        <v>#N/A</v>
      </c>
      <c r="CE55" s="124" t="e">
        <f t="shared" si="112"/>
        <v>#N/A</v>
      </c>
      <c r="CF55" s="124" t="e">
        <f t="shared" si="113"/>
        <v>#N/A</v>
      </c>
      <c r="CG55" s="124" t="e">
        <f t="shared" si="114"/>
        <v>#N/A</v>
      </c>
      <c r="CH55" s="124" t="e">
        <f t="shared" si="115"/>
        <v>#N/A</v>
      </c>
      <c r="CI55" s="124" t="e">
        <f t="shared" si="116"/>
        <v>#N/A</v>
      </c>
      <c r="CJ55" s="124" t="e">
        <f t="shared" si="117"/>
        <v>#N/A</v>
      </c>
      <c r="CK55" s="139" t="e">
        <f t="shared" si="118"/>
        <v>#N/A</v>
      </c>
      <c r="CL55" s="124" t="e">
        <f t="shared" si="119"/>
        <v>#N/A</v>
      </c>
      <c r="CM55" s="124" t="e">
        <f t="shared" si="120"/>
        <v>#N/A</v>
      </c>
      <c r="CN55" s="124" t="e">
        <f t="shared" si="121"/>
        <v>#N/A</v>
      </c>
      <c r="CO55" s="124" t="e">
        <f t="shared" si="122"/>
        <v>#N/A</v>
      </c>
      <c r="CP55" s="124" t="e">
        <f t="shared" si="123"/>
        <v>#N/A</v>
      </c>
      <c r="CQ55" s="124" t="e">
        <f t="shared" si="124"/>
        <v>#N/A</v>
      </c>
      <c r="CR55" s="139" t="e">
        <f t="shared" si="125"/>
        <v>#N/A</v>
      </c>
      <c r="CS55" s="124" t="e">
        <f t="shared" si="126"/>
        <v>#N/A</v>
      </c>
      <c r="CT55" s="124" t="e">
        <f t="shared" si="127"/>
        <v>#N/A</v>
      </c>
      <c r="CU55" s="124" t="e">
        <f t="shared" si="128"/>
        <v>#N/A</v>
      </c>
      <c r="CV55" s="124" t="e">
        <f t="shared" si="129"/>
        <v>#N/A</v>
      </c>
      <c r="CW55" s="124" t="e">
        <f t="shared" si="130"/>
        <v>#N/A</v>
      </c>
      <c r="CX55" s="124" t="e">
        <f t="shared" si="131"/>
        <v>#N/A</v>
      </c>
    </row>
    <row r="56" spans="1:102" x14ac:dyDescent="0.25">
      <c r="A56" s="137" t="str">
        <f>Teams!B29</f>
        <v>02546</v>
      </c>
      <c r="B56" s="137" t="str">
        <f>Teams!C29</f>
        <v>Bacchi</v>
      </c>
      <c r="C56" s="137" t="str">
        <f>Teams!D29</f>
        <v>Pascal</v>
      </c>
      <c r="D56" s="136" t="str">
        <f t="shared" si="42"/>
        <v>BacchiPascal</v>
      </c>
      <c r="E56" s="139">
        <f t="shared" si="43"/>
        <v>22</v>
      </c>
      <c r="F56" s="124">
        <f t="shared" si="132"/>
        <v>168</v>
      </c>
      <c r="G56" s="124">
        <f t="shared" si="133"/>
        <v>175</v>
      </c>
      <c r="H56" s="124">
        <f t="shared" si="141"/>
        <v>181</v>
      </c>
      <c r="I56" s="124">
        <f t="shared" si="142"/>
        <v>151</v>
      </c>
      <c r="J56" s="124">
        <f t="shared" si="143"/>
        <v>0</v>
      </c>
      <c r="K56" s="124">
        <f t="shared" si="144"/>
        <v>0</v>
      </c>
      <c r="L56" s="139">
        <f t="shared" si="48"/>
        <v>14</v>
      </c>
      <c r="M56" s="124">
        <f t="shared" si="134"/>
        <v>189</v>
      </c>
      <c r="N56" s="124">
        <f t="shared" si="134"/>
        <v>191</v>
      </c>
      <c r="O56" s="124">
        <f t="shared" si="134"/>
        <v>0</v>
      </c>
      <c r="P56" s="124">
        <f t="shared" si="134"/>
        <v>166</v>
      </c>
      <c r="Q56" s="124">
        <f t="shared" si="134"/>
        <v>158</v>
      </c>
      <c r="R56" s="124">
        <f t="shared" si="134"/>
        <v>0</v>
      </c>
      <c r="S56" s="139">
        <f t="shared" si="49"/>
        <v>6</v>
      </c>
      <c r="T56" s="124">
        <f t="shared" si="135"/>
        <v>0</v>
      </c>
      <c r="U56" s="124">
        <f t="shared" si="136"/>
        <v>0</v>
      </c>
      <c r="V56" s="124">
        <f t="shared" si="137"/>
        <v>0</v>
      </c>
      <c r="W56" s="124">
        <f t="shared" si="138"/>
        <v>151</v>
      </c>
      <c r="X56" s="124">
        <f t="shared" si="139"/>
        <v>159</v>
      </c>
      <c r="Y56" s="124">
        <f t="shared" si="140"/>
        <v>161</v>
      </c>
      <c r="Z56" s="139">
        <f t="shared" si="55"/>
        <v>18</v>
      </c>
      <c r="AA56" s="124">
        <f t="shared" si="56"/>
        <v>0</v>
      </c>
      <c r="AB56" s="124">
        <f t="shared" si="57"/>
        <v>0</v>
      </c>
      <c r="AC56" s="124">
        <f t="shared" si="58"/>
        <v>0</v>
      </c>
      <c r="AD56" s="124">
        <f t="shared" si="59"/>
        <v>0</v>
      </c>
      <c r="AE56" s="124">
        <f t="shared" si="60"/>
        <v>0</v>
      </c>
      <c r="AF56" s="124">
        <f t="shared" si="61"/>
        <v>0</v>
      </c>
      <c r="AG56" s="139">
        <f t="shared" si="62"/>
        <v>14</v>
      </c>
      <c r="AH56" s="124">
        <f t="shared" si="63"/>
        <v>0</v>
      </c>
      <c r="AI56" s="124">
        <f t="shared" si="64"/>
        <v>0</v>
      </c>
      <c r="AJ56" s="124">
        <f t="shared" si="65"/>
        <v>0</v>
      </c>
      <c r="AK56" s="124">
        <f t="shared" si="66"/>
        <v>0</v>
      </c>
      <c r="AL56" s="124">
        <f t="shared" si="67"/>
        <v>0</v>
      </c>
      <c r="AM56" s="124">
        <f t="shared" si="68"/>
        <v>0</v>
      </c>
      <c r="AN56" s="139">
        <f t="shared" si="69"/>
        <v>22</v>
      </c>
      <c r="AO56" s="124">
        <f t="shared" si="70"/>
        <v>0</v>
      </c>
      <c r="AP56" s="124">
        <f t="shared" si="71"/>
        <v>0</v>
      </c>
      <c r="AQ56" s="124">
        <f t="shared" si="72"/>
        <v>0</v>
      </c>
      <c r="AR56" s="124">
        <f t="shared" si="73"/>
        <v>0</v>
      </c>
      <c r="AS56" s="124">
        <f t="shared" si="74"/>
        <v>0</v>
      </c>
      <c r="AT56" s="124">
        <f t="shared" si="75"/>
        <v>0</v>
      </c>
      <c r="AU56" s="139">
        <f t="shared" si="76"/>
        <v>14</v>
      </c>
      <c r="AV56" s="124">
        <f t="shared" si="77"/>
        <v>0</v>
      </c>
      <c r="AW56" s="124">
        <f t="shared" si="78"/>
        <v>0</v>
      </c>
      <c r="AX56" s="124">
        <f t="shared" si="79"/>
        <v>0</v>
      </c>
      <c r="AY56" s="124">
        <f t="shared" si="80"/>
        <v>0</v>
      </c>
      <c r="AZ56" s="124">
        <f t="shared" si="81"/>
        <v>0</v>
      </c>
      <c r="BA56" s="124">
        <f t="shared" si="82"/>
        <v>0</v>
      </c>
      <c r="BB56" s="139">
        <f t="shared" si="83"/>
        <v>6</v>
      </c>
      <c r="BC56" s="124">
        <f t="shared" si="84"/>
        <v>0</v>
      </c>
      <c r="BD56" s="124">
        <f t="shared" si="85"/>
        <v>0</v>
      </c>
      <c r="BE56" s="124">
        <f t="shared" si="86"/>
        <v>0</v>
      </c>
      <c r="BF56" s="124">
        <f t="shared" si="87"/>
        <v>0</v>
      </c>
      <c r="BG56" s="124">
        <f t="shared" si="88"/>
        <v>0</v>
      </c>
      <c r="BH56" s="124">
        <f t="shared" si="89"/>
        <v>0</v>
      </c>
      <c r="BI56" s="139">
        <f t="shared" si="90"/>
        <v>18</v>
      </c>
      <c r="BJ56" s="124">
        <f t="shared" si="91"/>
        <v>0</v>
      </c>
      <c r="BK56" s="124">
        <f t="shared" si="92"/>
        <v>0</v>
      </c>
      <c r="BL56" s="124">
        <f t="shared" si="93"/>
        <v>0</v>
      </c>
      <c r="BM56" s="124">
        <f t="shared" si="94"/>
        <v>0</v>
      </c>
      <c r="BN56" s="124">
        <f t="shared" si="95"/>
        <v>0</v>
      </c>
      <c r="BO56" s="124">
        <f t="shared" si="96"/>
        <v>0</v>
      </c>
      <c r="BP56" s="139">
        <f t="shared" si="97"/>
        <v>14</v>
      </c>
      <c r="BQ56" s="124">
        <f t="shared" si="98"/>
        <v>0</v>
      </c>
      <c r="BR56" s="124">
        <f t="shared" si="99"/>
        <v>0</v>
      </c>
      <c r="BS56" s="124">
        <f t="shared" si="100"/>
        <v>0</v>
      </c>
      <c r="BT56" s="124">
        <f t="shared" si="101"/>
        <v>0</v>
      </c>
      <c r="BU56" s="124">
        <f t="shared" si="102"/>
        <v>0</v>
      </c>
      <c r="BV56" s="124">
        <f t="shared" si="103"/>
        <v>0</v>
      </c>
      <c r="BW56" s="139" t="e">
        <f t="shared" si="104"/>
        <v>#N/A</v>
      </c>
      <c r="BX56" s="124" t="e">
        <f t="shared" si="105"/>
        <v>#N/A</v>
      </c>
      <c r="BY56" s="124" t="e">
        <f t="shared" si="106"/>
        <v>#N/A</v>
      </c>
      <c r="BZ56" s="124" t="e">
        <f t="shared" si="107"/>
        <v>#N/A</v>
      </c>
      <c r="CA56" s="124" t="e">
        <f t="shared" si="108"/>
        <v>#N/A</v>
      </c>
      <c r="CB56" s="124" t="e">
        <f t="shared" si="109"/>
        <v>#N/A</v>
      </c>
      <c r="CC56" s="124" t="e">
        <f t="shared" si="110"/>
        <v>#N/A</v>
      </c>
      <c r="CD56" s="139" t="e">
        <f t="shared" si="111"/>
        <v>#N/A</v>
      </c>
      <c r="CE56" s="124" t="e">
        <f t="shared" si="112"/>
        <v>#N/A</v>
      </c>
      <c r="CF56" s="124" t="e">
        <f t="shared" si="113"/>
        <v>#N/A</v>
      </c>
      <c r="CG56" s="124" t="e">
        <f t="shared" si="114"/>
        <v>#N/A</v>
      </c>
      <c r="CH56" s="124" t="e">
        <f t="shared" si="115"/>
        <v>#N/A</v>
      </c>
      <c r="CI56" s="124" t="e">
        <f t="shared" si="116"/>
        <v>#N/A</v>
      </c>
      <c r="CJ56" s="124" t="e">
        <f t="shared" si="117"/>
        <v>#N/A</v>
      </c>
      <c r="CK56" s="139" t="e">
        <f t="shared" si="118"/>
        <v>#N/A</v>
      </c>
      <c r="CL56" s="124" t="e">
        <f t="shared" si="119"/>
        <v>#N/A</v>
      </c>
      <c r="CM56" s="124" t="e">
        <f t="shared" si="120"/>
        <v>#N/A</v>
      </c>
      <c r="CN56" s="124" t="e">
        <f t="shared" si="121"/>
        <v>#N/A</v>
      </c>
      <c r="CO56" s="124" t="e">
        <f t="shared" si="122"/>
        <v>#N/A</v>
      </c>
      <c r="CP56" s="124" t="e">
        <f t="shared" si="123"/>
        <v>#N/A</v>
      </c>
      <c r="CQ56" s="124" t="e">
        <f t="shared" si="124"/>
        <v>#N/A</v>
      </c>
      <c r="CR56" s="139" t="e">
        <f t="shared" si="125"/>
        <v>#N/A</v>
      </c>
      <c r="CS56" s="124" t="e">
        <f t="shared" si="126"/>
        <v>#N/A</v>
      </c>
      <c r="CT56" s="124" t="e">
        <f t="shared" si="127"/>
        <v>#N/A</v>
      </c>
      <c r="CU56" s="124" t="e">
        <f t="shared" si="128"/>
        <v>#N/A</v>
      </c>
      <c r="CV56" s="124" t="e">
        <f t="shared" si="129"/>
        <v>#N/A</v>
      </c>
      <c r="CW56" s="124" t="e">
        <f t="shared" si="130"/>
        <v>#N/A</v>
      </c>
      <c r="CX56" s="124" t="e">
        <f t="shared" si="131"/>
        <v>#N/A</v>
      </c>
    </row>
    <row r="57" spans="1:102" x14ac:dyDescent="0.25">
      <c r="A57" s="137" t="str">
        <f>Teams!B30</f>
        <v>02562</v>
      </c>
      <c r="B57" s="137" t="str">
        <f>Teams!C30</f>
        <v>Simeaner</v>
      </c>
      <c r="C57" s="137" t="str">
        <f>Teams!D30</f>
        <v>Andreas</v>
      </c>
      <c r="D57" s="136" t="str">
        <f t="shared" si="42"/>
        <v>SimeanerAndreas</v>
      </c>
      <c r="E57" s="139">
        <f t="shared" si="43"/>
        <v>23</v>
      </c>
      <c r="F57" s="124">
        <f t="shared" si="132"/>
        <v>0</v>
      </c>
      <c r="G57" s="124">
        <f t="shared" si="133"/>
        <v>0</v>
      </c>
      <c r="H57" s="124">
        <f t="shared" si="141"/>
        <v>0</v>
      </c>
      <c r="I57" s="124">
        <f t="shared" si="142"/>
        <v>0</v>
      </c>
      <c r="J57" s="124">
        <f t="shared" si="143"/>
        <v>189</v>
      </c>
      <c r="K57" s="124">
        <f t="shared" si="144"/>
        <v>171</v>
      </c>
      <c r="L57" s="139">
        <f t="shared" si="48"/>
        <v>15</v>
      </c>
      <c r="M57" s="124">
        <f t="shared" si="134"/>
        <v>0</v>
      </c>
      <c r="N57" s="124">
        <f t="shared" si="134"/>
        <v>214</v>
      </c>
      <c r="O57" s="124">
        <f t="shared" si="134"/>
        <v>172</v>
      </c>
      <c r="P57" s="124">
        <f t="shared" si="134"/>
        <v>0</v>
      </c>
      <c r="Q57" s="124">
        <f t="shared" si="134"/>
        <v>161</v>
      </c>
      <c r="R57" s="124">
        <f t="shared" si="134"/>
        <v>235</v>
      </c>
      <c r="S57" s="139">
        <f t="shared" si="49"/>
        <v>7</v>
      </c>
      <c r="T57" s="124">
        <f t="shared" si="135"/>
        <v>147</v>
      </c>
      <c r="U57" s="124">
        <f t="shared" si="136"/>
        <v>160</v>
      </c>
      <c r="V57" s="124">
        <f t="shared" si="137"/>
        <v>166</v>
      </c>
      <c r="W57" s="124">
        <f t="shared" si="138"/>
        <v>0</v>
      </c>
      <c r="X57" s="124">
        <f t="shared" si="139"/>
        <v>0</v>
      </c>
      <c r="Y57" s="124">
        <f t="shared" si="140"/>
        <v>0</v>
      </c>
      <c r="Z57" s="139">
        <f t="shared" si="55"/>
        <v>19</v>
      </c>
      <c r="AA57" s="124">
        <f t="shared" si="56"/>
        <v>0</v>
      </c>
      <c r="AB57" s="124">
        <f t="shared" si="57"/>
        <v>0</v>
      </c>
      <c r="AC57" s="124">
        <f t="shared" si="58"/>
        <v>0</v>
      </c>
      <c r="AD57" s="124">
        <f t="shared" si="59"/>
        <v>0</v>
      </c>
      <c r="AE57" s="124">
        <f t="shared" si="60"/>
        <v>0</v>
      </c>
      <c r="AF57" s="124">
        <f t="shared" si="61"/>
        <v>0</v>
      </c>
      <c r="AG57" s="139">
        <f t="shared" si="62"/>
        <v>15</v>
      </c>
      <c r="AH57" s="124">
        <f t="shared" si="63"/>
        <v>0</v>
      </c>
      <c r="AI57" s="124">
        <f t="shared" si="64"/>
        <v>0</v>
      </c>
      <c r="AJ57" s="124">
        <f t="shared" si="65"/>
        <v>0</v>
      </c>
      <c r="AK57" s="124">
        <f t="shared" si="66"/>
        <v>0</v>
      </c>
      <c r="AL57" s="124">
        <f t="shared" si="67"/>
        <v>0</v>
      </c>
      <c r="AM57" s="124">
        <f t="shared" si="68"/>
        <v>0</v>
      </c>
      <c r="AN57" s="139">
        <f t="shared" si="69"/>
        <v>23</v>
      </c>
      <c r="AO57" s="124">
        <f t="shared" si="70"/>
        <v>0</v>
      </c>
      <c r="AP57" s="124">
        <f t="shared" si="71"/>
        <v>0</v>
      </c>
      <c r="AQ57" s="124">
        <f t="shared" si="72"/>
        <v>0</v>
      </c>
      <c r="AR57" s="124">
        <f t="shared" si="73"/>
        <v>0</v>
      </c>
      <c r="AS57" s="124">
        <f t="shared" si="74"/>
        <v>0</v>
      </c>
      <c r="AT57" s="124">
        <f t="shared" si="75"/>
        <v>0</v>
      </c>
      <c r="AU57" s="139">
        <f t="shared" si="76"/>
        <v>15</v>
      </c>
      <c r="AV57" s="124">
        <f t="shared" si="77"/>
        <v>0</v>
      </c>
      <c r="AW57" s="124">
        <f t="shared" si="78"/>
        <v>0</v>
      </c>
      <c r="AX57" s="124">
        <f t="shared" si="79"/>
        <v>0</v>
      </c>
      <c r="AY57" s="124">
        <f t="shared" si="80"/>
        <v>0</v>
      </c>
      <c r="AZ57" s="124">
        <f t="shared" si="81"/>
        <v>0</v>
      </c>
      <c r="BA57" s="124">
        <f t="shared" si="82"/>
        <v>0</v>
      </c>
      <c r="BB57" s="139">
        <f t="shared" si="83"/>
        <v>7</v>
      </c>
      <c r="BC57" s="124">
        <f t="shared" si="84"/>
        <v>0</v>
      </c>
      <c r="BD57" s="124">
        <f t="shared" si="85"/>
        <v>0</v>
      </c>
      <c r="BE57" s="124">
        <f t="shared" si="86"/>
        <v>0</v>
      </c>
      <c r="BF57" s="124">
        <f t="shared" si="87"/>
        <v>0</v>
      </c>
      <c r="BG57" s="124">
        <f t="shared" si="88"/>
        <v>0</v>
      </c>
      <c r="BH57" s="124">
        <f t="shared" si="89"/>
        <v>0</v>
      </c>
      <c r="BI57" s="139">
        <f t="shared" si="90"/>
        <v>19</v>
      </c>
      <c r="BJ57" s="124">
        <f t="shared" si="91"/>
        <v>0</v>
      </c>
      <c r="BK57" s="124">
        <f t="shared" si="92"/>
        <v>0</v>
      </c>
      <c r="BL57" s="124">
        <f t="shared" si="93"/>
        <v>0</v>
      </c>
      <c r="BM57" s="124">
        <f t="shared" si="94"/>
        <v>0</v>
      </c>
      <c r="BN57" s="124">
        <f t="shared" si="95"/>
        <v>0</v>
      </c>
      <c r="BO57" s="124">
        <f t="shared" si="96"/>
        <v>0</v>
      </c>
      <c r="BP57" s="139">
        <f t="shared" si="97"/>
        <v>15</v>
      </c>
      <c r="BQ57" s="124">
        <f t="shared" si="98"/>
        <v>0</v>
      </c>
      <c r="BR57" s="124">
        <f t="shared" si="99"/>
        <v>0</v>
      </c>
      <c r="BS57" s="124">
        <f t="shared" si="100"/>
        <v>0</v>
      </c>
      <c r="BT57" s="124">
        <f t="shared" si="101"/>
        <v>0</v>
      </c>
      <c r="BU57" s="124">
        <f t="shared" si="102"/>
        <v>0</v>
      </c>
      <c r="BV57" s="124">
        <f t="shared" si="103"/>
        <v>0</v>
      </c>
      <c r="BW57" s="139" t="e">
        <f t="shared" si="104"/>
        <v>#N/A</v>
      </c>
      <c r="BX57" s="124" t="e">
        <f t="shared" si="105"/>
        <v>#N/A</v>
      </c>
      <c r="BY57" s="124" t="e">
        <f t="shared" si="106"/>
        <v>#N/A</v>
      </c>
      <c r="BZ57" s="124" t="e">
        <f t="shared" si="107"/>
        <v>#N/A</v>
      </c>
      <c r="CA57" s="124" t="e">
        <f t="shared" si="108"/>
        <v>#N/A</v>
      </c>
      <c r="CB57" s="124" t="e">
        <f t="shared" si="109"/>
        <v>#N/A</v>
      </c>
      <c r="CC57" s="124" t="e">
        <f t="shared" si="110"/>
        <v>#N/A</v>
      </c>
      <c r="CD57" s="139" t="e">
        <f t="shared" si="111"/>
        <v>#N/A</v>
      </c>
      <c r="CE57" s="124" t="e">
        <f t="shared" si="112"/>
        <v>#N/A</v>
      </c>
      <c r="CF57" s="124" t="e">
        <f t="shared" si="113"/>
        <v>#N/A</v>
      </c>
      <c r="CG57" s="124" t="e">
        <f t="shared" si="114"/>
        <v>#N/A</v>
      </c>
      <c r="CH57" s="124" t="e">
        <f t="shared" si="115"/>
        <v>#N/A</v>
      </c>
      <c r="CI57" s="124" t="e">
        <f t="shared" si="116"/>
        <v>#N/A</v>
      </c>
      <c r="CJ57" s="124" t="e">
        <f t="shared" si="117"/>
        <v>#N/A</v>
      </c>
      <c r="CK57" s="139" t="e">
        <f t="shared" si="118"/>
        <v>#N/A</v>
      </c>
      <c r="CL57" s="124" t="e">
        <f t="shared" si="119"/>
        <v>#N/A</v>
      </c>
      <c r="CM57" s="124" t="e">
        <f t="shared" si="120"/>
        <v>#N/A</v>
      </c>
      <c r="CN57" s="124" t="e">
        <f t="shared" si="121"/>
        <v>#N/A</v>
      </c>
      <c r="CO57" s="124" t="e">
        <f t="shared" si="122"/>
        <v>#N/A</v>
      </c>
      <c r="CP57" s="124" t="e">
        <f t="shared" si="123"/>
        <v>#N/A</v>
      </c>
      <c r="CQ57" s="124" t="e">
        <f t="shared" si="124"/>
        <v>#N/A</v>
      </c>
      <c r="CR57" s="139" t="e">
        <f t="shared" si="125"/>
        <v>#N/A</v>
      </c>
      <c r="CS57" s="124" t="e">
        <f t="shared" si="126"/>
        <v>#N/A</v>
      </c>
      <c r="CT57" s="124" t="e">
        <f t="shared" si="127"/>
        <v>#N/A</v>
      </c>
      <c r="CU57" s="124" t="e">
        <f t="shared" si="128"/>
        <v>#N/A</v>
      </c>
      <c r="CV57" s="124" t="e">
        <f t="shared" si="129"/>
        <v>#N/A</v>
      </c>
      <c r="CW57" s="124" t="e">
        <f t="shared" si="130"/>
        <v>#N/A</v>
      </c>
      <c r="CX57" s="124" t="e">
        <f t="shared" si="131"/>
        <v>#N/A</v>
      </c>
    </row>
    <row r="58" spans="1:102" x14ac:dyDescent="0.25">
      <c r="A58" s="137">
        <f>Teams!B31</f>
        <v>0</v>
      </c>
      <c r="B58" s="137" t="str">
        <f>Teams!C31</f>
        <v/>
      </c>
      <c r="C58" s="137" t="str">
        <f>Teams!D31</f>
        <v/>
      </c>
      <c r="D58" s="136" t="str">
        <f t="shared" si="42"/>
        <v/>
      </c>
      <c r="E58" s="139">
        <f t="shared" si="43"/>
        <v>5</v>
      </c>
      <c r="F58" s="124">
        <f t="shared" si="132"/>
        <v>0</v>
      </c>
      <c r="G58" s="124">
        <f t="shared" si="133"/>
        <v>0</v>
      </c>
      <c r="H58" s="124">
        <f t="shared" si="141"/>
        <v>0</v>
      </c>
      <c r="I58" s="124">
        <f t="shared" si="142"/>
        <v>0</v>
      </c>
      <c r="J58" s="124">
        <f t="shared" si="143"/>
        <v>0</v>
      </c>
      <c r="K58" s="124">
        <f t="shared" si="144"/>
        <v>0</v>
      </c>
      <c r="L58" s="139">
        <f t="shared" si="48"/>
        <v>4</v>
      </c>
      <c r="M58" s="124">
        <f t="shared" si="134"/>
        <v>0</v>
      </c>
      <c r="N58" s="124">
        <f t="shared" si="134"/>
        <v>0</v>
      </c>
      <c r="O58" s="124">
        <f t="shared" si="134"/>
        <v>0</v>
      </c>
      <c r="P58" s="124">
        <f t="shared" si="134"/>
        <v>0</v>
      </c>
      <c r="Q58" s="124">
        <f t="shared" si="134"/>
        <v>0</v>
      </c>
      <c r="R58" s="124">
        <f t="shared" si="134"/>
        <v>0</v>
      </c>
      <c r="S58" s="139">
        <f t="shared" si="49"/>
        <v>8</v>
      </c>
      <c r="T58" s="124">
        <f t="shared" si="135"/>
        <v>0</v>
      </c>
      <c r="U58" s="124">
        <f t="shared" si="136"/>
        <v>0</v>
      </c>
      <c r="V58" s="124">
        <f t="shared" si="137"/>
        <v>0</v>
      </c>
      <c r="W58" s="124">
        <f t="shared" si="138"/>
        <v>0</v>
      </c>
      <c r="X58" s="124">
        <f t="shared" si="139"/>
        <v>0</v>
      </c>
      <c r="Y58" s="124">
        <f t="shared" si="140"/>
        <v>0</v>
      </c>
      <c r="Z58" s="139">
        <f t="shared" si="55"/>
        <v>8</v>
      </c>
      <c r="AA58" s="124">
        <f t="shared" si="56"/>
        <v>0</v>
      </c>
      <c r="AB58" s="124">
        <f t="shared" si="57"/>
        <v>0</v>
      </c>
      <c r="AC58" s="124">
        <f t="shared" si="58"/>
        <v>0</v>
      </c>
      <c r="AD58" s="124">
        <f t="shared" si="59"/>
        <v>0</v>
      </c>
      <c r="AE58" s="124">
        <f t="shared" si="60"/>
        <v>0</v>
      </c>
      <c r="AF58" s="124">
        <f t="shared" si="61"/>
        <v>0</v>
      </c>
      <c r="AG58" s="139">
        <f t="shared" si="62"/>
        <v>5</v>
      </c>
      <c r="AH58" s="124">
        <f t="shared" si="63"/>
        <v>0</v>
      </c>
      <c r="AI58" s="124">
        <f t="shared" si="64"/>
        <v>0</v>
      </c>
      <c r="AJ58" s="124">
        <f t="shared" si="65"/>
        <v>0</v>
      </c>
      <c r="AK58" s="124">
        <f t="shared" si="66"/>
        <v>0</v>
      </c>
      <c r="AL58" s="124">
        <f t="shared" si="67"/>
        <v>0</v>
      </c>
      <c r="AM58" s="124">
        <f t="shared" si="68"/>
        <v>0</v>
      </c>
      <c r="AN58" s="139">
        <f t="shared" si="69"/>
        <v>5</v>
      </c>
      <c r="AO58" s="124">
        <f t="shared" si="70"/>
        <v>0</v>
      </c>
      <c r="AP58" s="124">
        <f t="shared" si="71"/>
        <v>0</v>
      </c>
      <c r="AQ58" s="124">
        <f t="shared" si="72"/>
        <v>0</v>
      </c>
      <c r="AR58" s="124">
        <f t="shared" si="73"/>
        <v>0</v>
      </c>
      <c r="AS58" s="124">
        <f t="shared" si="74"/>
        <v>0</v>
      </c>
      <c r="AT58" s="124">
        <f t="shared" si="75"/>
        <v>0</v>
      </c>
      <c r="AU58" s="139">
        <f t="shared" si="76"/>
        <v>4</v>
      </c>
      <c r="AV58" s="124">
        <f t="shared" si="77"/>
        <v>0</v>
      </c>
      <c r="AW58" s="124">
        <f t="shared" si="78"/>
        <v>0</v>
      </c>
      <c r="AX58" s="124">
        <f t="shared" si="79"/>
        <v>0</v>
      </c>
      <c r="AY58" s="124">
        <f t="shared" si="80"/>
        <v>0</v>
      </c>
      <c r="AZ58" s="124">
        <f t="shared" si="81"/>
        <v>0</v>
      </c>
      <c r="BA58" s="124">
        <f t="shared" si="82"/>
        <v>0</v>
      </c>
      <c r="BB58" s="139">
        <f t="shared" si="83"/>
        <v>8</v>
      </c>
      <c r="BC58" s="124">
        <f t="shared" si="84"/>
        <v>0</v>
      </c>
      <c r="BD58" s="124">
        <f t="shared" si="85"/>
        <v>0</v>
      </c>
      <c r="BE58" s="124">
        <f t="shared" si="86"/>
        <v>0</v>
      </c>
      <c r="BF58" s="124">
        <f t="shared" si="87"/>
        <v>0</v>
      </c>
      <c r="BG58" s="124">
        <f t="shared" si="88"/>
        <v>0</v>
      </c>
      <c r="BH58" s="124">
        <f t="shared" si="89"/>
        <v>0</v>
      </c>
      <c r="BI58" s="139">
        <f t="shared" si="90"/>
        <v>8</v>
      </c>
      <c r="BJ58" s="124">
        <f t="shared" si="91"/>
        <v>0</v>
      </c>
      <c r="BK58" s="124">
        <f t="shared" si="92"/>
        <v>0</v>
      </c>
      <c r="BL58" s="124">
        <f t="shared" si="93"/>
        <v>0</v>
      </c>
      <c r="BM58" s="124">
        <f t="shared" si="94"/>
        <v>0</v>
      </c>
      <c r="BN58" s="124">
        <f t="shared" si="95"/>
        <v>0</v>
      </c>
      <c r="BO58" s="124">
        <f t="shared" si="96"/>
        <v>0</v>
      </c>
      <c r="BP58" s="139">
        <f t="shared" si="97"/>
        <v>5</v>
      </c>
      <c r="BQ58" s="124">
        <f t="shared" si="98"/>
        <v>0</v>
      </c>
      <c r="BR58" s="124">
        <f t="shared" si="99"/>
        <v>0</v>
      </c>
      <c r="BS58" s="124">
        <f t="shared" si="100"/>
        <v>0</v>
      </c>
      <c r="BT58" s="124">
        <f t="shared" si="101"/>
        <v>0</v>
      </c>
      <c r="BU58" s="124">
        <f t="shared" si="102"/>
        <v>0</v>
      </c>
      <c r="BV58" s="124">
        <f t="shared" si="103"/>
        <v>0</v>
      </c>
      <c r="BW58" s="139">
        <f t="shared" si="104"/>
        <v>1</v>
      </c>
      <c r="BX58" s="124">
        <f t="shared" si="105"/>
        <v>0</v>
      </c>
      <c r="BY58" s="124">
        <f t="shared" si="106"/>
        <v>0</v>
      </c>
      <c r="BZ58" s="124">
        <f t="shared" si="107"/>
        <v>0</v>
      </c>
      <c r="CA58" s="124">
        <f t="shared" si="108"/>
        <v>0</v>
      </c>
      <c r="CB58" s="124">
        <f t="shared" si="109"/>
        <v>0</v>
      </c>
      <c r="CC58" s="124">
        <f t="shared" si="110"/>
        <v>0</v>
      </c>
      <c r="CD58" s="139">
        <f t="shared" si="111"/>
        <v>1</v>
      </c>
      <c r="CE58" s="124">
        <f t="shared" si="112"/>
        <v>0</v>
      </c>
      <c r="CF58" s="124">
        <f t="shared" si="113"/>
        <v>0</v>
      </c>
      <c r="CG58" s="124">
        <f t="shared" si="114"/>
        <v>0</v>
      </c>
      <c r="CH58" s="124">
        <f t="shared" si="115"/>
        <v>0</v>
      </c>
      <c r="CI58" s="124">
        <f t="shared" si="116"/>
        <v>0</v>
      </c>
      <c r="CJ58" s="124">
        <f t="shared" si="117"/>
        <v>0</v>
      </c>
      <c r="CK58" s="139">
        <f t="shared" si="118"/>
        <v>1</v>
      </c>
      <c r="CL58" s="124">
        <f t="shared" si="119"/>
        <v>0</v>
      </c>
      <c r="CM58" s="124">
        <f t="shared" si="120"/>
        <v>0</v>
      </c>
      <c r="CN58" s="124">
        <f t="shared" si="121"/>
        <v>0</v>
      </c>
      <c r="CO58" s="124">
        <f t="shared" si="122"/>
        <v>0</v>
      </c>
      <c r="CP58" s="124">
        <f t="shared" si="123"/>
        <v>0</v>
      </c>
      <c r="CQ58" s="124">
        <f t="shared" si="124"/>
        <v>0</v>
      </c>
      <c r="CR58" s="139">
        <f t="shared" si="125"/>
        <v>1</v>
      </c>
      <c r="CS58" s="124">
        <f t="shared" si="126"/>
        <v>0</v>
      </c>
      <c r="CT58" s="124">
        <f t="shared" si="127"/>
        <v>0</v>
      </c>
      <c r="CU58" s="124">
        <f t="shared" si="128"/>
        <v>0</v>
      </c>
      <c r="CV58" s="124">
        <f t="shared" si="129"/>
        <v>0</v>
      </c>
      <c r="CW58" s="124">
        <f t="shared" si="130"/>
        <v>0</v>
      </c>
      <c r="CX58" s="124">
        <f t="shared" si="131"/>
        <v>0</v>
      </c>
    </row>
    <row r="59" spans="1:102" x14ac:dyDescent="0.25">
      <c r="A59" s="137">
        <f>Teams!B34</f>
        <v>0</v>
      </c>
      <c r="B59" s="137" t="str">
        <f>Teams!C34</f>
        <v/>
      </c>
      <c r="C59" s="137" t="str">
        <f>Teams!D34</f>
        <v/>
      </c>
      <c r="D59" s="136" t="str">
        <f t="shared" si="42"/>
        <v/>
      </c>
      <c r="E59" s="139">
        <f t="shared" si="43"/>
        <v>5</v>
      </c>
      <c r="F59" s="124">
        <f t="shared" si="132"/>
        <v>0</v>
      </c>
      <c r="G59" s="124">
        <f t="shared" si="133"/>
        <v>0</v>
      </c>
      <c r="H59" s="124">
        <f t="shared" si="141"/>
        <v>0</v>
      </c>
      <c r="I59" s="124">
        <f t="shared" si="142"/>
        <v>0</v>
      </c>
      <c r="J59" s="124">
        <f t="shared" si="143"/>
        <v>0</v>
      </c>
      <c r="K59" s="124">
        <f t="shared" si="144"/>
        <v>0</v>
      </c>
      <c r="L59" s="139">
        <f t="shared" si="48"/>
        <v>4</v>
      </c>
      <c r="M59" s="124">
        <f t="shared" si="134"/>
        <v>0</v>
      </c>
      <c r="N59" s="124">
        <f t="shared" si="134"/>
        <v>0</v>
      </c>
      <c r="O59" s="124">
        <f t="shared" si="134"/>
        <v>0</v>
      </c>
      <c r="P59" s="124">
        <f t="shared" si="134"/>
        <v>0</v>
      </c>
      <c r="Q59" s="124">
        <f t="shared" si="134"/>
        <v>0</v>
      </c>
      <c r="R59" s="124">
        <f t="shared" si="134"/>
        <v>0</v>
      </c>
      <c r="S59" s="139">
        <f t="shared" si="49"/>
        <v>8</v>
      </c>
      <c r="T59" s="124">
        <f t="shared" si="135"/>
        <v>0</v>
      </c>
      <c r="U59" s="124">
        <f t="shared" si="136"/>
        <v>0</v>
      </c>
      <c r="V59" s="124">
        <f t="shared" si="137"/>
        <v>0</v>
      </c>
      <c r="W59" s="124">
        <f t="shared" si="138"/>
        <v>0</v>
      </c>
      <c r="X59" s="124">
        <f t="shared" si="139"/>
        <v>0</v>
      </c>
      <c r="Y59" s="124">
        <f t="shared" si="140"/>
        <v>0</v>
      </c>
      <c r="Z59" s="139">
        <f t="shared" si="55"/>
        <v>8</v>
      </c>
      <c r="AA59" s="124">
        <f t="shared" si="56"/>
        <v>0</v>
      </c>
      <c r="AB59" s="124">
        <f t="shared" si="57"/>
        <v>0</v>
      </c>
      <c r="AC59" s="124">
        <f t="shared" si="58"/>
        <v>0</v>
      </c>
      <c r="AD59" s="124">
        <f t="shared" si="59"/>
        <v>0</v>
      </c>
      <c r="AE59" s="124">
        <f t="shared" si="60"/>
        <v>0</v>
      </c>
      <c r="AF59" s="124">
        <f t="shared" si="61"/>
        <v>0</v>
      </c>
      <c r="AG59" s="139">
        <f t="shared" si="62"/>
        <v>5</v>
      </c>
      <c r="AH59" s="124">
        <f t="shared" si="63"/>
        <v>0</v>
      </c>
      <c r="AI59" s="124">
        <f t="shared" si="64"/>
        <v>0</v>
      </c>
      <c r="AJ59" s="124">
        <f t="shared" si="65"/>
        <v>0</v>
      </c>
      <c r="AK59" s="124">
        <f t="shared" si="66"/>
        <v>0</v>
      </c>
      <c r="AL59" s="124">
        <f t="shared" si="67"/>
        <v>0</v>
      </c>
      <c r="AM59" s="124">
        <f t="shared" si="68"/>
        <v>0</v>
      </c>
      <c r="AN59" s="139">
        <f t="shared" si="69"/>
        <v>5</v>
      </c>
      <c r="AO59" s="124">
        <f t="shared" si="70"/>
        <v>0</v>
      </c>
      <c r="AP59" s="124">
        <f t="shared" si="71"/>
        <v>0</v>
      </c>
      <c r="AQ59" s="124">
        <f t="shared" si="72"/>
        <v>0</v>
      </c>
      <c r="AR59" s="124">
        <f t="shared" si="73"/>
        <v>0</v>
      </c>
      <c r="AS59" s="124">
        <f t="shared" si="74"/>
        <v>0</v>
      </c>
      <c r="AT59" s="124">
        <f t="shared" si="75"/>
        <v>0</v>
      </c>
      <c r="AU59" s="139">
        <f t="shared" si="76"/>
        <v>4</v>
      </c>
      <c r="AV59" s="124">
        <f t="shared" si="77"/>
        <v>0</v>
      </c>
      <c r="AW59" s="124">
        <f t="shared" si="78"/>
        <v>0</v>
      </c>
      <c r="AX59" s="124">
        <f t="shared" si="79"/>
        <v>0</v>
      </c>
      <c r="AY59" s="124">
        <f t="shared" si="80"/>
        <v>0</v>
      </c>
      <c r="AZ59" s="124">
        <f t="shared" si="81"/>
        <v>0</v>
      </c>
      <c r="BA59" s="124">
        <f t="shared" si="82"/>
        <v>0</v>
      </c>
      <c r="BB59" s="139">
        <f t="shared" si="83"/>
        <v>8</v>
      </c>
      <c r="BC59" s="124">
        <f t="shared" si="84"/>
        <v>0</v>
      </c>
      <c r="BD59" s="124">
        <f t="shared" si="85"/>
        <v>0</v>
      </c>
      <c r="BE59" s="124">
        <f t="shared" si="86"/>
        <v>0</v>
      </c>
      <c r="BF59" s="124">
        <f t="shared" si="87"/>
        <v>0</v>
      </c>
      <c r="BG59" s="124">
        <f t="shared" si="88"/>
        <v>0</v>
      </c>
      <c r="BH59" s="124">
        <f t="shared" si="89"/>
        <v>0</v>
      </c>
      <c r="BI59" s="139">
        <f t="shared" si="90"/>
        <v>8</v>
      </c>
      <c r="BJ59" s="124">
        <f t="shared" si="91"/>
        <v>0</v>
      </c>
      <c r="BK59" s="124">
        <f t="shared" si="92"/>
        <v>0</v>
      </c>
      <c r="BL59" s="124">
        <f t="shared" si="93"/>
        <v>0</v>
      </c>
      <c r="BM59" s="124">
        <f t="shared" si="94"/>
        <v>0</v>
      </c>
      <c r="BN59" s="124">
        <f t="shared" si="95"/>
        <v>0</v>
      </c>
      <c r="BO59" s="124">
        <f t="shared" si="96"/>
        <v>0</v>
      </c>
      <c r="BP59" s="139">
        <f t="shared" si="97"/>
        <v>5</v>
      </c>
      <c r="BQ59" s="124">
        <f t="shared" si="98"/>
        <v>0</v>
      </c>
      <c r="BR59" s="124">
        <f t="shared" si="99"/>
        <v>0</v>
      </c>
      <c r="BS59" s="124">
        <f t="shared" si="100"/>
        <v>0</v>
      </c>
      <c r="BT59" s="124">
        <f t="shared" si="101"/>
        <v>0</v>
      </c>
      <c r="BU59" s="124">
        <f t="shared" si="102"/>
        <v>0</v>
      </c>
      <c r="BV59" s="124">
        <f t="shared" si="103"/>
        <v>0</v>
      </c>
      <c r="BW59" s="139">
        <f t="shared" si="104"/>
        <v>1</v>
      </c>
      <c r="BX59" s="124">
        <f t="shared" si="105"/>
        <v>0</v>
      </c>
      <c r="BY59" s="124">
        <f t="shared" si="106"/>
        <v>0</v>
      </c>
      <c r="BZ59" s="124">
        <f t="shared" si="107"/>
        <v>0</v>
      </c>
      <c r="CA59" s="124">
        <f t="shared" si="108"/>
        <v>0</v>
      </c>
      <c r="CB59" s="124">
        <f t="shared" si="109"/>
        <v>0</v>
      </c>
      <c r="CC59" s="124">
        <f t="shared" si="110"/>
        <v>0</v>
      </c>
      <c r="CD59" s="139">
        <f t="shared" si="111"/>
        <v>1</v>
      </c>
      <c r="CE59" s="124">
        <f t="shared" si="112"/>
        <v>0</v>
      </c>
      <c r="CF59" s="124">
        <f t="shared" si="113"/>
        <v>0</v>
      </c>
      <c r="CG59" s="124">
        <f t="shared" si="114"/>
        <v>0</v>
      </c>
      <c r="CH59" s="124">
        <f t="shared" si="115"/>
        <v>0</v>
      </c>
      <c r="CI59" s="124">
        <f t="shared" si="116"/>
        <v>0</v>
      </c>
      <c r="CJ59" s="124">
        <f t="shared" si="117"/>
        <v>0</v>
      </c>
      <c r="CK59" s="139">
        <f t="shared" si="118"/>
        <v>1</v>
      </c>
      <c r="CL59" s="124">
        <f t="shared" si="119"/>
        <v>0</v>
      </c>
      <c r="CM59" s="124">
        <f t="shared" si="120"/>
        <v>0</v>
      </c>
      <c r="CN59" s="124">
        <f t="shared" si="121"/>
        <v>0</v>
      </c>
      <c r="CO59" s="124">
        <f t="shared" si="122"/>
        <v>0</v>
      </c>
      <c r="CP59" s="124">
        <f t="shared" si="123"/>
        <v>0</v>
      </c>
      <c r="CQ59" s="124">
        <f t="shared" si="124"/>
        <v>0</v>
      </c>
      <c r="CR59" s="139">
        <f t="shared" si="125"/>
        <v>1</v>
      </c>
      <c r="CS59" s="124">
        <f t="shared" si="126"/>
        <v>0</v>
      </c>
      <c r="CT59" s="124">
        <f t="shared" si="127"/>
        <v>0</v>
      </c>
      <c r="CU59" s="124">
        <f t="shared" si="128"/>
        <v>0</v>
      </c>
      <c r="CV59" s="124">
        <f t="shared" si="129"/>
        <v>0</v>
      </c>
      <c r="CW59" s="124">
        <f t="shared" si="130"/>
        <v>0</v>
      </c>
      <c r="CX59" s="124">
        <f t="shared" si="131"/>
        <v>0</v>
      </c>
    </row>
    <row r="60" spans="1:102" x14ac:dyDescent="0.25">
      <c r="A60" s="137">
        <f>Teams!B35</f>
        <v>0</v>
      </c>
      <c r="B60" s="137" t="str">
        <f>Teams!C35</f>
        <v/>
      </c>
      <c r="C60" s="137" t="str">
        <f>Teams!D35</f>
        <v/>
      </c>
      <c r="D60" s="136" t="str">
        <f t="shared" si="42"/>
        <v/>
      </c>
      <c r="E60" s="139">
        <f t="shared" si="43"/>
        <v>5</v>
      </c>
      <c r="F60" s="124">
        <f t="shared" si="132"/>
        <v>0</v>
      </c>
      <c r="G60" s="124">
        <f t="shared" si="133"/>
        <v>0</v>
      </c>
      <c r="H60" s="124">
        <f t="shared" si="141"/>
        <v>0</v>
      </c>
      <c r="I60" s="124">
        <f t="shared" si="142"/>
        <v>0</v>
      </c>
      <c r="J60" s="124">
        <f t="shared" si="143"/>
        <v>0</v>
      </c>
      <c r="K60" s="124">
        <f t="shared" si="144"/>
        <v>0</v>
      </c>
      <c r="L60" s="139">
        <f t="shared" si="48"/>
        <v>4</v>
      </c>
      <c r="M60" s="124">
        <f t="shared" si="134"/>
        <v>0</v>
      </c>
      <c r="N60" s="124">
        <f t="shared" si="134"/>
        <v>0</v>
      </c>
      <c r="O60" s="124">
        <f t="shared" si="134"/>
        <v>0</v>
      </c>
      <c r="P60" s="124">
        <f t="shared" si="134"/>
        <v>0</v>
      </c>
      <c r="Q60" s="124">
        <f t="shared" si="134"/>
        <v>0</v>
      </c>
      <c r="R60" s="124">
        <f t="shared" si="134"/>
        <v>0</v>
      </c>
      <c r="S60" s="139">
        <f t="shared" si="49"/>
        <v>8</v>
      </c>
      <c r="T60" s="124">
        <f t="shared" si="135"/>
        <v>0</v>
      </c>
      <c r="U60" s="124">
        <f t="shared" si="136"/>
        <v>0</v>
      </c>
      <c r="V60" s="124">
        <f t="shared" si="137"/>
        <v>0</v>
      </c>
      <c r="W60" s="124">
        <f t="shared" si="138"/>
        <v>0</v>
      </c>
      <c r="X60" s="124">
        <f t="shared" si="139"/>
        <v>0</v>
      </c>
      <c r="Y60" s="124">
        <f t="shared" si="140"/>
        <v>0</v>
      </c>
      <c r="Z60" s="139">
        <f t="shared" si="55"/>
        <v>8</v>
      </c>
      <c r="AA60" s="124">
        <f t="shared" si="56"/>
        <v>0</v>
      </c>
      <c r="AB60" s="124">
        <f t="shared" si="57"/>
        <v>0</v>
      </c>
      <c r="AC60" s="124">
        <f t="shared" si="58"/>
        <v>0</v>
      </c>
      <c r="AD60" s="124">
        <f t="shared" si="59"/>
        <v>0</v>
      </c>
      <c r="AE60" s="124">
        <f t="shared" si="60"/>
        <v>0</v>
      </c>
      <c r="AF60" s="124">
        <f t="shared" si="61"/>
        <v>0</v>
      </c>
      <c r="AG60" s="139">
        <f t="shared" si="62"/>
        <v>5</v>
      </c>
      <c r="AH60" s="124">
        <f t="shared" si="63"/>
        <v>0</v>
      </c>
      <c r="AI60" s="124">
        <f t="shared" si="64"/>
        <v>0</v>
      </c>
      <c r="AJ60" s="124">
        <f t="shared" si="65"/>
        <v>0</v>
      </c>
      <c r="AK60" s="124">
        <f t="shared" si="66"/>
        <v>0</v>
      </c>
      <c r="AL60" s="124">
        <f t="shared" si="67"/>
        <v>0</v>
      </c>
      <c r="AM60" s="124">
        <f t="shared" si="68"/>
        <v>0</v>
      </c>
      <c r="AN60" s="139">
        <f t="shared" si="69"/>
        <v>5</v>
      </c>
      <c r="AO60" s="124">
        <f t="shared" si="70"/>
        <v>0</v>
      </c>
      <c r="AP60" s="124">
        <f t="shared" si="71"/>
        <v>0</v>
      </c>
      <c r="AQ60" s="124">
        <f t="shared" si="72"/>
        <v>0</v>
      </c>
      <c r="AR60" s="124">
        <f t="shared" si="73"/>
        <v>0</v>
      </c>
      <c r="AS60" s="124">
        <f t="shared" si="74"/>
        <v>0</v>
      </c>
      <c r="AT60" s="124">
        <f t="shared" si="75"/>
        <v>0</v>
      </c>
      <c r="AU60" s="139">
        <f t="shared" si="76"/>
        <v>4</v>
      </c>
      <c r="AV60" s="124">
        <f t="shared" si="77"/>
        <v>0</v>
      </c>
      <c r="AW60" s="124">
        <f t="shared" si="78"/>
        <v>0</v>
      </c>
      <c r="AX60" s="124">
        <f t="shared" si="79"/>
        <v>0</v>
      </c>
      <c r="AY60" s="124">
        <f t="shared" si="80"/>
        <v>0</v>
      </c>
      <c r="AZ60" s="124">
        <f t="shared" si="81"/>
        <v>0</v>
      </c>
      <c r="BA60" s="124">
        <f t="shared" si="82"/>
        <v>0</v>
      </c>
      <c r="BB60" s="139">
        <f t="shared" si="83"/>
        <v>8</v>
      </c>
      <c r="BC60" s="124">
        <f t="shared" si="84"/>
        <v>0</v>
      </c>
      <c r="BD60" s="124">
        <f t="shared" si="85"/>
        <v>0</v>
      </c>
      <c r="BE60" s="124">
        <f t="shared" si="86"/>
        <v>0</v>
      </c>
      <c r="BF60" s="124">
        <f t="shared" si="87"/>
        <v>0</v>
      </c>
      <c r="BG60" s="124">
        <f t="shared" si="88"/>
        <v>0</v>
      </c>
      <c r="BH60" s="124">
        <f t="shared" si="89"/>
        <v>0</v>
      </c>
      <c r="BI60" s="139">
        <f t="shared" si="90"/>
        <v>8</v>
      </c>
      <c r="BJ60" s="124">
        <f t="shared" si="91"/>
        <v>0</v>
      </c>
      <c r="BK60" s="124">
        <f t="shared" si="92"/>
        <v>0</v>
      </c>
      <c r="BL60" s="124">
        <f t="shared" si="93"/>
        <v>0</v>
      </c>
      <c r="BM60" s="124">
        <f t="shared" si="94"/>
        <v>0</v>
      </c>
      <c r="BN60" s="124">
        <f t="shared" si="95"/>
        <v>0</v>
      </c>
      <c r="BO60" s="124">
        <f t="shared" si="96"/>
        <v>0</v>
      </c>
      <c r="BP60" s="139">
        <f t="shared" si="97"/>
        <v>5</v>
      </c>
      <c r="BQ60" s="124">
        <f t="shared" si="98"/>
        <v>0</v>
      </c>
      <c r="BR60" s="124">
        <f t="shared" si="99"/>
        <v>0</v>
      </c>
      <c r="BS60" s="124">
        <f t="shared" si="100"/>
        <v>0</v>
      </c>
      <c r="BT60" s="124">
        <f t="shared" si="101"/>
        <v>0</v>
      </c>
      <c r="BU60" s="124">
        <f t="shared" si="102"/>
        <v>0</v>
      </c>
      <c r="BV60" s="124">
        <f t="shared" si="103"/>
        <v>0</v>
      </c>
      <c r="BW60" s="139">
        <f t="shared" si="104"/>
        <v>1</v>
      </c>
      <c r="BX60" s="124">
        <f t="shared" si="105"/>
        <v>0</v>
      </c>
      <c r="BY60" s="124">
        <f t="shared" si="106"/>
        <v>0</v>
      </c>
      <c r="BZ60" s="124">
        <f t="shared" si="107"/>
        <v>0</v>
      </c>
      <c r="CA60" s="124">
        <f t="shared" si="108"/>
        <v>0</v>
      </c>
      <c r="CB60" s="124">
        <f t="shared" si="109"/>
        <v>0</v>
      </c>
      <c r="CC60" s="124">
        <f t="shared" si="110"/>
        <v>0</v>
      </c>
      <c r="CD60" s="139">
        <f t="shared" si="111"/>
        <v>1</v>
      </c>
      <c r="CE60" s="124">
        <f t="shared" si="112"/>
        <v>0</v>
      </c>
      <c r="CF60" s="124">
        <f t="shared" si="113"/>
        <v>0</v>
      </c>
      <c r="CG60" s="124">
        <f t="shared" si="114"/>
        <v>0</v>
      </c>
      <c r="CH60" s="124">
        <f t="shared" si="115"/>
        <v>0</v>
      </c>
      <c r="CI60" s="124">
        <f t="shared" si="116"/>
        <v>0</v>
      </c>
      <c r="CJ60" s="124">
        <f t="shared" si="117"/>
        <v>0</v>
      </c>
      <c r="CK60" s="139">
        <f t="shared" si="118"/>
        <v>1</v>
      </c>
      <c r="CL60" s="124">
        <f t="shared" si="119"/>
        <v>0</v>
      </c>
      <c r="CM60" s="124">
        <f t="shared" si="120"/>
        <v>0</v>
      </c>
      <c r="CN60" s="124">
        <f t="shared" si="121"/>
        <v>0</v>
      </c>
      <c r="CO60" s="124">
        <f t="shared" si="122"/>
        <v>0</v>
      </c>
      <c r="CP60" s="124">
        <f t="shared" si="123"/>
        <v>0</v>
      </c>
      <c r="CQ60" s="124">
        <f t="shared" si="124"/>
        <v>0</v>
      </c>
      <c r="CR60" s="139">
        <f t="shared" si="125"/>
        <v>1</v>
      </c>
      <c r="CS60" s="124">
        <f t="shared" si="126"/>
        <v>0</v>
      </c>
      <c r="CT60" s="124">
        <f t="shared" si="127"/>
        <v>0</v>
      </c>
      <c r="CU60" s="124">
        <f t="shared" si="128"/>
        <v>0</v>
      </c>
      <c r="CV60" s="124">
        <f t="shared" si="129"/>
        <v>0</v>
      </c>
      <c r="CW60" s="124">
        <f t="shared" si="130"/>
        <v>0</v>
      </c>
      <c r="CX60" s="124">
        <f t="shared" si="131"/>
        <v>0</v>
      </c>
    </row>
    <row r="61" spans="1:102" x14ac:dyDescent="0.25">
      <c r="A61" s="137">
        <f>Teams!B36</f>
        <v>0</v>
      </c>
      <c r="B61" s="137" t="str">
        <f>Teams!C36</f>
        <v/>
      </c>
      <c r="C61" s="137" t="str">
        <f>Teams!D36</f>
        <v/>
      </c>
      <c r="D61" s="136" t="str">
        <f t="shared" si="42"/>
        <v/>
      </c>
      <c r="E61" s="139">
        <f t="shared" si="43"/>
        <v>5</v>
      </c>
      <c r="F61" s="124">
        <f t="shared" si="132"/>
        <v>0</v>
      </c>
      <c r="G61" s="124">
        <f t="shared" si="133"/>
        <v>0</v>
      </c>
      <c r="H61" s="124">
        <f t="shared" si="141"/>
        <v>0</v>
      </c>
      <c r="I61" s="124">
        <f t="shared" si="142"/>
        <v>0</v>
      </c>
      <c r="J61" s="124">
        <f t="shared" si="143"/>
        <v>0</v>
      </c>
      <c r="K61" s="124">
        <f t="shared" si="144"/>
        <v>0</v>
      </c>
      <c r="L61" s="139">
        <f t="shared" si="48"/>
        <v>4</v>
      </c>
      <c r="M61" s="124">
        <f t="shared" si="134"/>
        <v>0</v>
      </c>
      <c r="N61" s="124">
        <f t="shared" si="134"/>
        <v>0</v>
      </c>
      <c r="O61" s="124">
        <f t="shared" si="134"/>
        <v>0</v>
      </c>
      <c r="P61" s="124">
        <f t="shared" si="134"/>
        <v>0</v>
      </c>
      <c r="Q61" s="124">
        <f t="shared" si="134"/>
        <v>0</v>
      </c>
      <c r="R61" s="124">
        <f t="shared" si="134"/>
        <v>0</v>
      </c>
      <c r="S61" s="139">
        <f t="shared" si="49"/>
        <v>8</v>
      </c>
      <c r="T61" s="124">
        <f t="shared" si="135"/>
        <v>0</v>
      </c>
      <c r="U61" s="124">
        <f t="shared" si="136"/>
        <v>0</v>
      </c>
      <c r="V61" s="124">
        <f t="shared" si="137"/>
        <v>0</v>
      </c>
      <c r="W61" s="124">
        <f t="shared" si="138"/>
        <v>0</v>
      </c>
      <c r="X61" s="124">
        <f t="shared" si="139"/>
        <v>0</v>
      </c>
      <c r="Y61" s="124">
        <f t="shared" si="140"/>
        <v>0</v>
      </c>
      <c r="Z61" s="139">
        <f t="shared" si="55"/>
        <v>8</v>
      </c>
      <c r="AA61" s="124">
        <f t="shared" si="56"/>
        <v>0</v>
      </c>
      <c r="AB61" s="124">
        <f t="shared" si="57"/>
        <v>0</v>
      </c>
      <c r="AC61" s="124">
        <f t="shared" si="58"/>
        <v>0</v>
      </c>
      <c r="AD61" s="124">
        <f t="shared" si="59"/>
        <v>0</v>
      </c>
      <c r="AE61" s="124">
        <f t="shared" si="60"/>
        <v>0</v>
      </c>
      <c r="AF61" s="124">
        <f t="shared" si="61"/>
        <v>0</v>
      </c>
      <c r="AG61" s="139">
        <f t="shared" si="62"/>
        <v>5</v>
      </c>
      <c r="AH61" s="124">
        <f t="shared" si="63"/>
        <v>0</v>
      </c>
      <c r="AI61" s="124">
        <f t="shared" si="64"/>
        <v>0</v>
      </c>
      <c r="AJ61" s="124">
        <f t="shared" si="65"/>
        <v>0</v>
      </c>
      <c r="AK61" s="124">
        <f t="shared" si="66"/>
        <v>0</v>
      </c>
      <c r="AL61" s="124">
        <f t="shared" si="67"/>
        <v>0</v>
      </c>
      <c r="AM61" s="124">
        <f t="shared" si="68"/>
        <v>0</v>
      </c>
      <c r="AN61" s="139">
        <f t="shared" si="69"/>
        <v>5</v>
      </c>
      <c r="AO61" s="124">
        <f t="shared" si="70"/>
        <v>0</v>
      </c>
      <c r="AP61" s="124">
        <f t="shared" si="71"/>
        <v>0</v>
      </c>
      <c r="AQ61" s="124">
        <f t="shared" si="72"/>
        <v>0</v>
      </c>
      <c r="AR61" s="124">
        <f t="shared" si="73"/>
        <v>0</v>
      </c>
      <c r="AS61" s="124">
        <f t="shared" si="74"/>
        <v>0</v>
      </c>
      <c r="AT61" s="124">
        <f t="shared" si="75"/>
        <v>0</v>
      </c>
      <c r="AU61" s="139">
        <f t="shared" si="76"/>
        <v>4</v>
      </c>
      <c r="AV61" s="124">
        <f t="shared" si="77"/>
        <v>0</v>
      </c>
      <c r="AW61" s="124">
        <f t="shared" si="78"/>
        <v>0</v>
      </c>
      <c r="AX61" s="124">
        <f t="shared" si="79"/>
        <v>0</v>
      </c>
      <c r="AY61" s="124">
        <f t="shared" si="80"/>
        <v>0</v>
      </c>
      <c r="AZ61" s="124">
        <f t="shared" si="81"/>
        <v>0</v>
      </c>
      <c r="BA61" s="124">
        <f t="shared" si="82"/>
        <v>0</v>
      </c>
      <c r="BB61" s="139">
        <f t="shared" si="83"/>
        <v>8</v>
      </c>
      <c r="BC61" s="124">
        <f t="shared" si="84"/>
        <v>0</v>
      </c>
      <c r="BD61" s="124">
        <f t="shared" si="85"/>
        <v>0</v>
      </c>
      <c r="BE61" s="124">
        <f t="shared" si="86"/>
        <v>0</v>
      </c>
      <c r="BF61" s="124">
        <f t="shared" si="87"/>
        <v>0</v>
      </c>
      <c r="BG61" s="124">
        <f t="shared" si="88"/>
        <v>0</v>
      </c>
      <c r="BH61" s="124">
        <f t="shared" si="89"/>
        <v>0</v>
      </c>
      <c r="BI61" s="139">
        <f t="shared" si="90"/>
        <v>8</v>
      </c>
      <c r="BJ61" s="124">
        <f t="shared" si="91"/>
        <v>0</v>
      </c>
      <c r="BK61" s="124">
        <f t="shared" si="92"/>
        <v>0</v>
      </c>
      <c r="BL61" s="124">
        <f t="shared" si="93"/>
        <v>0</v>
      </c>
      <c r="BM61" s="124">
        <f t="shared" si="94"/>
        <v>0</v>
      </c>
      <c r="BN61" s="124">
        <f t="shared" si="95"/>
        <v>0</v>
      </c>
      <c r="BO61" s="124">
        <f t="shared" si="96"/>
        <v>0</v>
      </c>
      <c r="BP61" s="139">
        <f t="shared" si="97"/>
        <v>5</v>
      </c>
      <c r="BQ61" s="124">
        <f t="shared" si="98"/>
        <v>0</v>
      </c>
      <c r="BR61" s="124">
        <f t="shared" si="99"/>
        <v>0</v>
      </c>
      <c r="BS61" s="124">
        <f t="shared" si="100"/>
        <v>0</v>
      </c>
      <c r="BT61" s="124">
        <f t="shared" si="101"/>
        <v>0</v>
      </c>
      <c r="BU61" s="124">
        <f t="shared" si="102"/>
        <v>0</v>
      </c>
      <c r="BV61" s="124">
        <f t="shared" si="103"/>
        <v>0</v>
      </c>
      <c r="BW61" s="139">
        <f t="shared" si="104"/>
        <v>1</v>
      </c>
      <c r="BX61" s="124">
        <f t="shared" si="105"/>
        <v>0</v>
      </c>
      <c r="BY61" s="124">
        <f t="shared" si="106"/>
        <v>0</v>
      </c>
      <c r="BZ61" s="124">
        <f t="shared" si="107"/>
        <v>0</v>
      </c>
      <c r="CA61" s="124">
        <f t="shared" si="108"/>
        <v>0</v>
      </c>
      <c r="CB61" s="124">
        <f t="shared" si="109"/>
        <v>0</v>
      </c>
      <c r="CC61" s="124">
        <f t="shared" si="110"/>
        <v>0</v>
      </c>
      <c r="CD61" s="139">
        <f t="shared" si="111"/>
        <v>1</v>
      </c>
      <c r="CE61" s="124">
        <f t="shared" si="112"/>
        <v>0</v>
      </c>
      <c r="CF61" s="124">
        <f t="shared" si="113"/>
        <v>0</v>
      </c>
      <c r="CG61" s="124">
        <f t="shared" si="114"/>
        <v>0</v>
      </c>
      <c r="CH61" s="124">
        <f t="shared" si="115"/>
        <v>0</v>
      </c>
      <c r="CI61" s="124">
        <f t="shared" si="116"/>
        <v>0</v>
      </c>
      <c r="CJ61" s="124">
        <f t="shared" si="117"/>
        <v>0</v>
      </c>
      <c r="CK61" s="139">
        <f t="shared" si="118"/>
        <v>1</v>
      </c>
      <c r="CL61" s="124">
        <f t="shared" si="119"/>
        <v>0</v>
      </c>
      <c r="CM61" s="124">
        <f t="shared" si="120"/>
        <v>0</v>
      </c>
      <c r="CN61" s="124">
        <f t="shared" si="121"/>
        <v>0</v>
      </c>
      <c r="CO61" s="124">
        <f t="shared" si="122"/>
        <v>0</v>
      </c>
      <c r="CP61" s="124">
        <f t="shared" si="123"/>
        <v>0</v>
      </c>
      <c r="CQ61" s="124">
        <f t="shared" si="124"/>
        <v>0</v>
      </c>
      <c r="CR61" s="139">
        <f t="shared" si="125"/>
        <v>1</v>
      </c>
      <c r="CS61" s="124">
        <f t="shared" si="126"/>
        <v>0</v>
      </c>
      <c r="CT61" s="124">
        <f t="shared" si="127"/>
        <v>0</v>
      </c>
      <c r="CU61" s="124">
        <f t="shared" si="128"/>
        <v>0</v>
      </c>
      <c r="CV61" s="124">
        <f t="shared" si="129"/>
        <v>0</v>
      </c>
      <c r="CW61" s="124">
        <f t="shared" si="130"/>
        <v>0</v>
      </c>
      <c r="CX61" s="124">
        <f t="shared" si="131"/>
        <v>0</v>
      </c>
    </row>
    <row r="62" spans="1:102" x14ac:dyDescent="0.25">
      <c r="A62" s="137">
        <f>Teams!B37</f>
        <v>0</v>
      </c>
      <c r="B62" s="137" t="str">
        <f>Teams!C37</f>
        <v/>
      </c>
      <c r="C62" s="137" t="str">
        <f>Teams!D37</f>
        <v/>
      </c>
      <c r="D62" s="136" t="str">
        <f t="shared" si="42"/>
        <v/>
      </c>
      <c r="E62" s="139">
        <f t="shared" si="43"/>
        <v>5</v>
      </c>
      <c r="F62" s="124">
        <f t="shared" si="132"/>
        <v>0</v>
      </c>
      <c r="G62" s="124">
        <f t="shared" si="133"/>
        <v>0</v>
      </c>
      <c r="H62" s="124">
        <f t="shared" si="141"/>
        <v>0</v>
      </c>
      <c r="I62" s="124">
        <f t="shared" si="142"/>
        <v>0</v>
      </c>
      <c r="J62" s="124">
        <f t="shared" si="143"/>
        <v>0</v>
      </c>
      <c r="K62" s="124">
        <f t="shared" si="144"/>
        <v>0</v>
      </c>
      <c r="L62" s="139">
        <f t="shared" si="48"/>
        <v>4</v>
      </c>
      <c r="M62" s="124">
        <f t="shared" si="134"/>
        <v>0</v>
      </c>
      <c r="N62" s="124">
        <f t="shared" si="134"/>
        <v>0</v>
      </c>
      <c r="O62" s="124">
        <f t="shared" si="134"/>
        <v>0</v>
      </c>
      <c r="P62" s="124">
        <f t="shared" si="134"/>
        <v>0</v>
      </c>
      <c r="Q62" s="124">
        <f t="shared" si="134"/>
        <v>0</v>
      </c>
      <c r="R62" s="124">
        <f t="shared" si="134"/>
        <v>0</v>
      </c>
      <c r="S62" s="139">
        <f t="shared" si="49"/>
        <v>8</v>
      </c>
      <c r="T62" s="124">
        <f t="shared" si="135"/>
        <v>0</v>
      </c>
      <c r="U62" s="124">
        <f t="shared" si="136"/>
        <v>0</v>
      </c>
      <c r="V62" s="124">
        <f t="shared" si="137"/>
        <v>0</v>
      </c>
      <c r="W62" s="124">
        <f t="shared" si="138"/>
        <v>0</v>
      </c>
      <c r="X62" s="124">
        <f t="shared" si="139"/>
        <v>0</v>
      </c>
      <c r="Y62" s="124">
        <f t="shared" si="140"/>
        <v>0</v>
      </c>
      <c r="Z62" s="139">
        <f t="shared" si="55"/>
        <v>8</v>
      </c>
      <c r="AA62" s="124">
        <f t="shared" si="56"/>
        <v>0</v>
      </c>
      <c r="AB62" s="124">
        <f t="shared" si="57"/>
        <v>0</v>
      </c>
      <c r="AC62" s="124">
        <f t="shared" si="58"/>
        <v>0</v>
      </c>
      <c r="AD62" s="124">
        <f t="shared" si="59"/>
        <v>0</v>
      </c>
      <c r="AE62" s="124">
        <f t="shared" si="60"/>
        <v>0</v>
      </c>
      <c r="AF62" s="124">
        <f t="shared" si="61"/>
        <v>0</v>
      </c>
      <c r="AG62" s="139">
        <f t="shared" si="62"/>
        <v>5</v>
      </c>
      <c r="AH62" s="124">
        <f t="shared" si="63"/>
        <v>0</v>
      </c>
      <c r="AI62" s="124">
        <f t="shared" si="64"/>
        <v>0</v>
      </c>
      <c r="AJ62" s="124">
        <f t="shared" si="65"/>
        <v>0</v>
      </c>
      <c r="AK62" s="124">
        <f t="shared" si="66"/>
        <v>0</v>
      </c>
      <c r="AL62" s="124">
        <f t="shared" si="67"/>
        <v>0</v>
      </c>
      <c r="AM62" s="124">
        <f t="shared" si="68"/>
        <v>0</v>
      </c>
      <c r="AN62" s="139">
        <f t="shared" si="69"/>
        <v>5</v>
      </c>
      <c r="AO62" s="124">
        <f t="shared" si="70"/>
        <v>0</v>
      </c>
      <c r="AP62" s="124">
        <f t="shared" si="71"/>
        <v>0</v>
      </c>
      <c r="AQ62" s="124">
        <f t="shared" si="72"/>
        <v>0</v>
      </c>
      <c r="AR62" s="124">
        <f t="shared" si="73"/>
        <v>0</v>
      </c>
      <c r="AS62" s="124">
        <f t="shared" si="74"/>
        <v>0</v>
      </c>
      <c r="AT62" s="124">
        <f t="shared" si="75"/>
        <v>0</v>
      </c>
      <c r="AU62" s="139">
        <f t="shared" si="76"/>
        <v>4</v>
      </c>
      <c r="AV62" s="124">
        <f t="shared" si="77"/>
        <v>0</v>
      </c>
      <c r="AW62" s="124">
        <f t="shared" si="78"/>
        <v>0</v>
      </c>
      <c r="AX62" s="124">
        <f t="shared" si="79"/>
        <v>0</v>
      </c>
      <c r="AY62" s="124">
        <f t="shared" si="80"/>
        <v>0</v>
      </c>
      <c r="AZ62" s="124">
        <f t="shared" si="81"/>
        <v>0</v>
      </c>
      <c r="BA62" s="124">
        <f t="shared" si="82"/>
        <v>0</v>
      </c>
      <c r="BB62" s="139">
        <f t="shared" si="83"/>
        <v>8</v>
      </c>
      <c r="BC62" s="124">
        <f t="shared" si="84"/>
        <v>0</v>
      </c>
      <c r="BD62" s="124">
        <f t="shared" si="85"/>
        <v>0</v>
      </c>
      <c r="BE62" s="124">
        <f t="shared" si="86"/>
        <v>0</v>
      </c>
      <c r="BF62" s="124">
        <f t="shared" si="87"/>
        <v>0</v>
      </c>
      <c r="BG62" s="124">
        <f t="shared" si="88"/>
        <v>0</v>
      </c>
      <c r="BH62" s="124">
        <f t="shared" si="89"/>
        <v>0</v>
      </c>
      <c r="BI62" s="139">
        <f t="shared" si="90"/>
        <v>8</v>
      </c>
      <c r="BJ62" s="124">
        <f t="shared" si="91"/>
        <v>0</v>
      </c>
      <c r="BK62" s="124">
        <f t="shared" si="92"/>
        <v>0</v>
      </c>
      <c r="BL62" s="124">
        <f t="shared" si="93"/>
        <v>0</v>
      </c>
      <c r="BM62" s="124">
        <f t="shared" si="94"/>
        <v>0</v>
      </c>
      <c r="BN62" s="124">
        <f t="shared" si="95"/>
        <v>0</v>
      </c>
      <c r="BO62" s="124">
        <f t="shared" si="96"/>
        <v>0</v>
      </c>
      <c r="BP62" s="139">
        <f t="shared" si="97"/>
        <v>5</v>
      </c>
      <c r="BQ62" s="124">
        <f t="shared" si="98"/>
        <v>0</v>
      </c>
      <c r="BR62" s="124">
        <f t="shared" si="99"/>
        <v>0</v>
      </c>
      <c r="BS62" s="124">
        <f t="shared" si="100"/>
        <v>0</v>
      </c>
      <c r="BT62" s="124">
        <f t="shared" si="101"/>
        <v>0</v>
      </c>
      <c r="BU62" s="124">
        <f t="shared" si="102"/>
        <v>0</v>
      </c>
      <c r="BV62" s="124">
        <f t="shared" si="103"/>
        <v>0</v>
      </c>
      <c r="BW62" s="139">
        <f t="shared" si="104"/>
        <v>1</v>
      </c>
      <c r="BX62" s="124">
        <f t="shared" si="105"/>
        <v>0</v>
      </c>
      <c r="BY62" s="124">
        <f t="shared" si="106"/>
        <v>0</v>
      </c>
      <c r="BZ62" s="124">
        <f t="shared" si="107"/>
        <v>0</v>
      </c>
      <c r="CA62" s="124">
        <f t="shared" si="108"/>
        <v>0</v>
      </c>
      <c r="CB62" s="124">
        <f t="shared" si="109"/>
        <v>0</v>
      </c>
      <c r="CC62" s="124">
        <f t="shared" si="110"/>
        <v>0</v>
      </c>
      <c r="CD62" s="139">
        <f t="shared" si="111"/>
        <v>1</v>
      </c>
      <c r="CE62" s="124">
        <f t="shared" si="112"/>
        <v>0</v>
      </c>
      <c r="CF62" s="124">
        <f t="shared" si="113"/>
        <v>0</v>
      </c>
      <c r="CG62" s="124">
        <f t="shared" si="114"/>
        <v>0</v>
      </c>
      <c r="CH62" s="124">
        <f t="shared" si="115"/>
        <v>0</v>
      </c>
      <c r="CI62" s="124">
        <f t="shared" si="116"/>
        <v>0</v>
      </c>
      <c r="CJ62" s="124">
        <f t="shared" si="117"/>
        <v>0</v>
      </c>
      <c r="CK62" s="139">
        <f t="shared" si="118"/>
        <v>1</v>
      </c>
      <c r="CL62" s="124">
        <f t="shared" si="119"/>
        <v>0</v>
      </c>
      <c r="CM62" s="124">
        <f t="shared" si="120"/>
        <v>0</v>
      </c>
      <c r="CN62" s="124">
        <f t="shared" si="121"/>
        <v>0</v>
      </c>
      <c r="CO62" s="124">
        <f t="shared" si="122"/>
        <v>0</v>
      </c>
      <c r="CP62" s="124">
        <f t="shared" si="123"/>
        <v>0</v>
      </c>
      <c r="CQ62" s="124">
        <f t="shared" si="124"/>
        <v>0</v>
      </c>
      <c r="CR62" s="139">
        <f t="shared" si="125"/>
        <v>1</v>
      </c>
      <c r="CS62" s="124">
        <f t="shared" si="126"/>
        <v>0</v>
      </c>
      <c r="CT62" s="124">
        <f t="shared" si="127"/>
        <v>0</v>
      </c>
      <c r="CU62" s="124">
        <f t="shared" si="128"/>
        <v>0</v>
      </c>
      <c r="CV62" s="124">
        <f t="shared" si="129"/>
        <v>0</v>
      </c>
      <c r="CW62" s="124">
        <f t="shared" si="130"/>
        <v>0</v>
      </c>
      <c r="CX62" s="124">
        <f t="shared" si="131"/>
        <v>0</v>
      </c>
    </row>
    <row r="63" spans="1:102" x14ac:dyDescent="0.25">
      <c r="A63" s="137">
        <f>Teams!B40</f>
        <v>0</v>
      </c>
      <c r="B63" s="137" t="str">
        <f>Teams!C40</f>
        <v/>
      </c>
      <c r="C63" s="137" t="str">
        <f>Teams!D40</f>
        <v/>
      </c>
      <c r="D63" s="136" t="str">
        <f t="shared" si="42"/>
        <v/>
      </c>
      <c r="E63" s="139">
        <f t="shared" si="43"/>
        <v>5</v>
      </c>
      <c r="F63" s="124">
        <f t="shared" si="132"/>
        <v>0</v>
      </c>
      <c r="G63" s="124">
        <f t="shared" si="133"/>
        <v>0</v>
      </c>
      <c r="H63" s="124">
        <f t="shared" si="141"/>
        <v>0</v>
      </c>
      <c r="I63" s="124">
        <f t="shared" si="142"/>
        <v>0</v>
      </c>
      <c r="J63" s="124">
        <f t="shared" si="143"/>
        <v>0</v>
      </c>
      <c r="K63" s="124">
        <f t="shared" si="144"/>
        <v>0</v>
      </c>
      <c r="L63" s="139">
        <f t="shared" si="48"/>
        <v>4</v>
      </c>
      <c r="M63" s="124">
        <f t="shared" si="134"/>
        <v>0</v>
      </c>
      <c r="N63" s="124">
        <f t="shared" si="134"/>
        <v>0</v>
      </c>
      <c r="O63" s="124">
        <f t="shared" si="134"/>
        <v>0</v>
      </c>
      <c r="P63" s="124">
        <f t="shared" si="134"/>
        <v>0</v>
      </c>
      <c r="Q63" s="124">
        <f t="shared" si="134"/>
        <v>0</v>
      </c>
      <c r="R63" s="124">
        <f t="shared" si="134"/>
        <v>0</v>
      </c>
      <c r="S63" s="139">
        <f t="shared" si="49"/>
        <v>8</v>
      </c>
      <c r="T63" s="124">
        <f t="shared" si="135"/>
        <v>0</v>
      </c>
      <c r="U63" s="124">
        <f t="shared" si="136"/>
        <v>0</v>
      </c>
      <c r="V63" s="124">
        <f t="shared" si="137"/>
        <v>0</v>
      </c>
      <c r="W63" s="124">
        <f t="shared" si="138"/>
        <v>0</v>
      </c>
      <c r="X63" s="124">
        <f t="shared" si="139"/>
        <v>0</v>
      </c>
      <c r="Y63" s="124">
        <f t="shared" si="140"/>
        <v>0</v>
      </c>
      <c r="Z63" s="139">
        <f t="shared" si="55"/>
        <v>8</v>
      </c>
      <c r="AA63" s="124">
        <f t="shared" si="56"/>
        <v>0</v>
      </c>
      <c r="AB63" s="124">
        <f t="shared" si="57"/>
        <v>0</v>
      </c>
      <c r="AC63" s="124">
        <f t="shared" si="58"/>
        <v>0</v>
      </c>
      <c r="AD63" s="124">
        <f t="shared" si="59"/>
        <v>0</v>
      </c>
      <c r="AE63" s="124">
        <f t="shared" si="60"/>
        <v>0</v>
      </c>
      <c r="AF63" s="124">
        <f t="shared" si="61"/>
        <v>0</v>
      </c>
      <c r="AG63" s="139">
        <f t="shared" si="62"/>
        <v>5</v>
      </c>
      <c r="AH63" s="124">
        <f t="shared" si="63"/>
        <v>0</v>
      </c>
      <c r="AI63" s="124">
        <f t="shared" si="64"/>
        <v>0</v>
      </c>
      <c r="AJ63" s="124">
        <f t="shared" si="65"/>
        <v>0</v>
      </c>
      <c r="AK63" s="124">
        <f t="shared" si="66"/>
        <v>0</v>
      </c>
      <c r="AL63" s="124">
        <f t="shared" si="67"/>
        <v>0</v>
      </c>
      <c r="AM63" s="124">
        <f t="shared" si="68"/>
        <v>0</v>
      </c>
      <c r="AN63" s="139">
        <f t="shared" si="69"/>
        <v>5</v>
      </c>
      <c r="AO63" s="124">
        <f t="shared" si="70"/>
        <v>0</v>
      </c>
      <c r="AP63" s="124">
        <f t="shared" si="71"/>
        <v>0</v>
      </c>
      <c r="AQ63" s="124">
        <f t="shared" si="72"/>
        <v>0</v>
      </c>
      <c r="AR63" s="124">
        <f t="shared" si="73"/>
        <v>0</v>
      </c>
      <c r="AS63" s="124">
        <f t="shared" si="74"/>
        <v>0</v>
      </c>
      <c r="AT63" s="124">
        <f t="shared" si="75"/>
        <v>0</v>
      </c>
      <c r="AU63" s="139">
        <f t="shared" si="76"/>
        <v>4</v>
      </c>
      <c r="AV63" s="124">
        <f t="shared" si="77"/>
        <v>0</v>
      </c>
      <c r="AW63" s="124">
        <f t="shared" si="78"/>
        <v>0</v>
      </c>
      <c r="AX63" s="124">
        <f t="shared" si="79"/>
        <v>0</v>
      </c>
      <c r="AY63" s="124">
        <f t="shared" si="80"/>
        <v>0</v>
      </c>
      <c r="AZ63" s="124">
        <f t="shared" si="81"/>
        <v>0</v>
      </c>
      <c r="BA63" s="124">
        <f t="shared" si="82"/>
        <v>0</v>
      </c>
      <c r="BB63" s="139">
        <f t="shared" si="83"/>
        <v>8</v>
      </c>
      <c r="BC63" s="124">
        <f t="shared" si="84"/>
        <v>0</v>
      </c>
      <c r="BD63" s="124">
        <f t="shared" si="85"/>
        <v>0</v>
      </c>
      <c r="BE63" s="124">
        <f t="shared" si="86"/>
        <v>0</v>
      </c>
      <c r="BF63" s="124">
        <f t="shared" si="87"/>
        <v>0</v>
      </c>
      <c r="BG63" s="124">
        <f t="shared" si="88"/>
        <v>0</v>
      </c>
      <c r="BH63" s="124">
        <f t="shared" si="89"/>
        <v>0</v>
      </c>
      <c r="BI63" s="139">
        <f t="shared" si="90"/>
        <v>8</v>
      </c>
      <c r="BJ63" s="124">
        <f t="shared" si="91"/>
        <v>0</v>
      </c>
      <c r="BK63" s="124">
        <f t="shared" si="92"/>
        <v>0</v>
      </c>
      <c r="BL63" s="124">
        <f t="shared" si="93"/>
        <v>0</v>
      </c>
      <c r="BM63" s="124">
        <f t="shared" si="94"/>
        <v>0</v>
      </c>
      <c r="BN63" s="124">
        <f t="shared" si="95"/>
        <v>0</v>
      </c>
      <c r="BO63" s="124">
        <f t="shared" si="96"/>
        <v>0</v>
      </c>
      <c r="BP63" s="139">
        <f t="shared" si="97"/>
        <v>5</v>
      </c>
      <c r="BQ63" s="124">
        <f t="shared" si="98"/>
        <v>0</v>
      </c>
      <c r="BR63" s="124">
        <f t="shared" si="99"/>
        <v>0</v>
      </c>
      <c r="BS63" s="124">
        <f t="shared" si="100"/>
        <v>0</v>
      </c>
      <c r="BT63" s="124">
        <f t="shared" si="101"/>
        <v>0</v>
      </c>
      <c r="BU63" s="124">
        <f t="shared" si="102"/>
        <v>0</v>
      </c>
      <c r="BV63" s="124">
        <f t="shared" si="103"/>
        <v>0</v>
      </c>
      <c r="BW63" s="139">
        <f t="shared" si="104"/>
        <v>1</v>
      </c>
      <c r="BX63" s="124">
        <f t="shared" si="105"/>
        <v>0</v>
      </c>
      <c r="BY63" s="124">
        <f t="shared" si="106"/>
        <v>0</v>
      </c>
      <c r="BZ63" s="124">
        <f t="shared" si="107"/>
        <v>0</v>
      </c>
      <c r="CA63" s="124">
        <f t="shared" si="108"/>
        <v>0</v>
      </c>
      <c r="CB63" s="124">
        <f t="shared" si="109"/>
        <v>0</v>
      </c>
      <c r="CC63" s="124">
        <f t="shared" si="110"/>
        <v>0</v>
      </c>
      <c r="CD63" s="139">
        <f t="shared" si="111"/>
        <v>1</v>
      </c>
      <c r="CE63" s="124">
        <f t="shared" si="112"/>
        <v>0</v>
      </c>
      <c r="CF63" s="124">
        <f t="shared" si="113"/>
        <v>0</v>
      </c>
      <c r="CG63" s="124">
        <f t="shared" si="114"/>
        <v>0</v>
      </c>
      <c r="CH63" s="124">
        <f t="shared" si="115"/>
        <v>0</v>
      </c>
      <c r="CI63" s="124">
        <f t="shared" si="116"/>
        <v>0</v>
      </c>
      <c r="CJ63" s="124">
        <f t="shared" si="117"/>
        <v>0</v>
      </c>
      <c r="CK63" s="139">
        <f t="shared" si="118"/>
        <v>1</v>
      </c>
      <c r="CL63" s="124">
        <f t="shared" si="119"/>
        <v>0</v>
      </c>
      <c r="CM63" s="124">
        <f t="shared" si="120"/>
        <v>0</v>
      </c>
      <c r="CN63" s="124">
        <f t="shared" si="121"/>
        <v>0</v>
      </c>
      <c r="CO63" s="124">
        <f t="shared" si="122"/>
        <v>0</v>
      </c>
      <c r="CP63" s="124">
        <f t="shared" si="123"/>
        <v>0</v>
      </c>
      <c r="CQ63" s="124">
        <f t="shared" si="124"/>
        <v>0</v>
      </c>
      <c r="CR63" s="139">
        <f t="shared" si="125"/>
        <v>1</v>
      </c>
      <c r="CS63" s="124">
        <f t="shared" si="126"/>
        <v>0</v>
      </c>
      <c r="CT63" s="124">
        <f t="shared" si="127"/>
        <v>0</v>
      </c>
      <c r="CU63" s="124">
        <f t="shared" si="128"/>
        <v>0</v>
      </c>
      <c r="CV63" s="124">
        <f t="shared" si="129"/>
        <v>0</v>
      </c>
      <c r="CW63" s="124">
        <f t="shared" si="130"/>
        <v>0</v>
      </c>
      <c r="CX63" s="124">
        <f t="shared" si="131"/>
        <v>0</v>
      </c>
    </row>
    <row r="64" spans="1:102" x14ac:dyDescent="0.25">
      <c r="A64" s="137">
        <f>Teams!B41</f>
        <v>0</v>
      </c>
      <c r="B64" s="137" t="str">
        <f>Teams!C41</f>
        <v/>
      </c>
      <c r="C64" s="137" t="str">
        <f>Teams!D41</f>
        <v/>
      </c>
      <c r="D64" s="136" t="str">
        <f t="shared" si="42"/>
        <v/>
      </c>
      <c r="E64" s="139">
        <f t="shared" si="43"/>
        <v>5</v>
      </c>
      <c r="F64" s="124">
        <f t="shared" si="132"/>
        <v>0</v>
      </c>
      <c r="G64" s="124">
        <f t="shared" si="133"/>
        <v>0</v>
      </c>
      <c r="H64" s="124">
        <f t="shared" si="141"/>
        <v>0</v>
      </c>
      <c r="I64" s="124">
        <f t="shared" si="142"/>
        <v>0</v>
      </c>
      <c r="J64" s="124">
        <f t="shared" si="143"/>
        <v>0</v>
      </c>
      <c r="K64" s="124">
        <f t="shared" si="144"/>
        <v>0</v>
      </c>
      <c r="L64" s="139">
        <f t="shared" si="48"/>
        <v>4</v>
      </c>
      <c r="M64" s="124">
        <f t="shared" si="134"/>
        <v>0</v>
      </c>
      <c r="N64" s="124">
        <f t="shared" si="134"/>
        <v>0</v>
      </c>
      <c r="O64" s="124">
        <f t="shared" si="134"/>
        <v>0</v>
      </c>
      <c r="P64" s="124">
        <f t="shared" si="134"/>
        <v>0</v>
      </c>
      <c r="Q64" s="124">
        <f t="shared" si="134"/>
        <v>0</v>
      </c>
      <c r="R64" s="124">
        <f t="shared" si="134"/>
        <v>0</v>
      </c>
      <c r="S64" s="139">
        <f t="shared" si="49"/>
        <v>8</v>
      </c>
      <c r="T64" s="124">
        <f t="shared" si="135"/>
        <v>0</v>
      </c>
      <c r="U64" s="124">
        <f t="shared" si="136"/>
        <v>0</v>
      </c>
      <c r="V64" s="124">
        <f t="shared" si="137"/>
        <v>0</v>
      </c>
      <c r="W64" s="124">
        <f t="shared" si="138"/>
        <v>0</v>
      </c>
      <c r="X64" s="124">
        <f t="shared" si="139"/>
        <v>0</v>
      </c>
      <c r="Y64" s="124">
        <f t="shared" si="140"/>
        <v>0</v>
      </c>
      <c r="Z64" s="139">
        <f t="shared" si="55"/>
        <v>8</v>
      </c>
      <c r="AA64" s="124">
        <f t="shared" si="56"/>
        <v>0</v>
      </c>
      <c r="AB64" s="124">
        <f t="shared" si="57"/>
        <v>0</v>
      </c>
      <c r="AC64" s="124">
        <f t="shared" si="58"/>
        <v>0</v>
      </c>
      <c r="AD64" s="124">
        <f t="shared" si="59"/>
        <v>0</v>
      </c>
      <c r="AE64" s="124">
        <f t="shared" si="60"/>
        <v>0</v>
      </c>
      <c r="AF64" s="124">
        <f t="shared" si="61"/>
        <v>0</v>
      </c>
      <c r="AG64" s="139">
        <f t="shared" si="62"/>
        <v>5</v>
      </c>
      <c r="AH64" s="124">
        <f t="shared" si="63"/>
        <v>0</v>
      </c>
      <c r="AI64" s="124">
        <f t="shared" si="64"/>
        <v>0</v>
      </c>
      <c r="AJ64" s="124">
        <f t="shared" si="65"/>
        <v>0</v>
      </c>
      <c r="AK64" s="124">
        <f t="shared" si="66"/>
        <v>0</v>
      </c>
      <c r="AL64" s="124">
        <f t="shared" si="67"/>
        <v>0</v>
      </c>
      <c r="AM64" s="124">
        <f t="shared" si="68"/>
        <v>0</v>
      </c>
      <c r="AN64" s="139">
        <f t="shared" si="69"/>
        <v>5</v>
      </c>
      <c r="AO64" s="124">
        <f t="shared" si="70"/>
        <v>0</v>
      </c>
      <c r="AP64" s="124">
        <f t="shared" si="71"/>
        <v>0</v>
      </c>
      <c r="AQ64" s="124">
        <f t="shared" si="72"/>
        <v>0</v>
      </c>
      <c r="AR64" s="124">
        <f t="shared" si="73"/>
        <v>0</v>
      </c>
      <c r="AS64" s="124">
        <f t="shared" si="74"/>
        <v>0</v>
      </c>
      <c r="AT64" s="124">
        <f t="shared" si="75"/>
        <v>0</v>
      </c>
      <c r="AU64" s="139">
        <f t="shared" si="76"/>
        <v>4</v>
      </c>
      <c r="AV64" s="124">
        <f t="shared" si="77"/>
        <v>0</v>
      </c>
      <c r="AW64" s="124">
        <f t="shared" si="78"/>
        <v>0</v>
      </c>
      <c r="AX64" s="124">
        <f t="shared" si="79"/>
        <v>0</v>
      </c>
      <c r="AY64" s="124">
        <f t="shared" si="80"/>
        <v>0</v>
      </c>
      <c r="AZ64" s="124">
        <f t="shared" si="81"/>
        <v>0</v>
      </c>
      <c r="BA64" s="124">
        <f t="shared" si="82"/>
        <v>0</v>
      </c>
      <c r="BB64" s="139">
        <f t="shared" si="83"/>
        <v>8</v>
      </c>
      <c r="BC64" s="124">
        <f t="shared" si="84"/>
        <v>0</v>
      </c>
      <c r="BD64" s="124">
        <f t="shared" si="85"/>
        <v>0</v>
      </c>
      <c r="BE64" s="124">
        <f t="shared" si="86"/>
        <v>0</v>
      </c>
      <c r="BF64" s="124">
        <f t="shared" si="87"/>
        <v>0</v>
      </c>
      <c r="BG64" s="124">
        <f t="shared" si="88"/>
        <v>0</v>
      </c>
      <c r="BH64" s="124">
        <f t="shared" si="89"/>
        <v>0</v>
      </c>
      <c r="BI64" s="139">
        <f t="shared" si="90"/>
        <v>8</v>
      </c>
      <c r="BJ64" s="124">
        <f t="shared" si="91"/>
        <v>0</v>
      </c>
      <c r="BK64" s="124">
        <f t="shared" si="92"/>
        <v>0</v>
      </c>
      <c r="BL64" s="124">
        <f t="shared" si="93"/>
        <v>0</v>
      </c>
      <c r="BM64" s="124">
        <f t="shared" si="94"/>
        <v>0</v>
      </c>
      <c r="BN64" s="124">
        <f t="shared" si="95"/>
        <v>0</v>
      </c>
      <c r="BO64" s="124">
        <f t="shared" si="96"/>
        <v>0</v>
      </c>
      <c r="BP64" s="139">
        <f t="shared" si="97"/>
        <v>5</v>
      </c>
      <c r="BQ64" s="124">
        <f t="shared" si="98"/>
        <v>0</v>
      </c>
      <c r="BR64" s="124">
        <f t="shared" si="99"/>
        <v>0</v>
      </c>
      <c r="BS64" s="124">
        <f t="shared" si="100"/>
        <v>0</v>
      </c>
      <c r="BT64" s="124">
        <f t="shared" si="101"/>
        <v>0</v>
      </c>
      <c r="BU64" s="124">
        <f t="shared" si="102"/>
        <v>0</v>
      </c>
      <c r="BV64" s="124">
        <f t="shared" si="103"/>
        <v>0</v>
      </c>
      <c r="BW64" s="139">
        <f t="shared" si="104"/>
        <v>1</v>
      </c>
      <c r="BX64" s="124">
        <f t="shared" si="105"/>
        <v>0</v>
      </c>
      <c r="BY64" s="124">
        <f t="shared" si="106"/>
        <v>0</v>
      </c>
      <c r="BZ64" s="124">
        <f t="shared" si="107"/>
        <v>0</v>
      </c>
      <c r="CA64" s="124">
        <f t="shared" si="108"/>
        <v>0</v>
      </c>
      <c r="CB64" s="124">
        <f t="shared" si="109"/>
        <v>0</v>
      </c>
      <c r="CC64" s="124">
        <f t="shared" si="110"/>
        <v>0</v>
      </c>
      <c r="CD64" s="139">
        <f t="shared" si="111"/>
        <v>1</v>
      </c>
      <c r="CE64" s="124">
        <f t="shared" si="112"/>
        <v>0</v>
      </c>
      <c r="CF64" s="124">
        <f t="shared" si="113"/>
        <v>0</v>
      </c>
      <c r="CG64" s="124">
        <f t="shared" si="114"/>
        <v>0</v>
      </c>
      <c r="CH64" s="124">
        <f t="shared" si="115"/>
        <v>0</v>
      </c>
      <c r="CI64" s="124">
        <f t="shared" si="116"/>
        <v>0</v>
      </c>
      <c r="CJ64" s="124">
        <f t="shared" si="117"/>
        <v>0</v>
      </c>
      <c r="CK64" s="139">
        <f t="shared" si="118"/>
        <v>1</v>
      </c>
      <c r="CL64" s="124">
        <f t="shared" si="119"/>
        <v>0</v>
      </c>
      <c r="CM64" s="124">
        <f t="shared" si="120"/>
        <v>0</v>
      </c>
      <c r="CN64" s="124">
        <f t="shared" si="121"/>
        <v>0</v>
      </c>
      <c r="CO64" s="124">
        <f t="shared" si="122"/>
        <v>0</v>
      </c>
      <c r="CP64" s="124">
        <f t="shared" si="123"/>
        <v>0</v>
      </c>
      <c r="CQ64" s="124">
        <f t="shared" si="124"/>
        <v>0</v>
      </c>
      <c r="CR64" s="139">
        <f t="shared" si="125"/>
        <v>1</v>
      </c>
      <c r="CS64" s="124">
        <f t="shared" si="126"/>
        <v>0</v>
      </c>
      <c r="CT64" s="124">
        <f t="shared" si="127"/>
        <v>0</v>
      </c>
      <c r="CU64" s="124">
        <f t="shared" si="128"/>
        <v>0</v>
      </c>
      <c r="CV64" s="124">
        <f t="shared" si="129"/>
        <v>0</v>
      </c>
      <c r="CW64" s="124">
        <f t="shared" si="130"/>
        <v>0</v>
      </c>
      <c r="CX64" s="124">
        <f t="shared" si="131"/>
        <v>0</v>
      </c>
    </row>
    <row r="65" spans="1:102" x14ac:dyDescent="0.25">
      <c r="A65" s="137">
        <f>Teams!B42</f>
        <v>0</v>
      </c>
      <c r="B65" s="137" t="str">
        <f>Teams!C42</f>
        <v/>
      </c>
      <c r="C65" s="137" t="str">
        <f>Teams!D42</f>
        <v/>
      </c>
      <c r="D65" s="136" t="str">
        <f t="shared" si="42"/>
        <v/>
      </c>
      <c r="E65" s="139">
        <f t="shared" si="43"/>
        <v>5</v>
      </c>
      <c r="F65" s="124">
        <f t="shared" si="132"/>
        <v>0</v>
      </c>
      <c r="G65" s="124">
        <f t="shared" si="133"/>
        <v>0</v>
      </c>
      <c r="H65" s="124">
        <f t="shared" si="141"/>
        <v>0</v>
      </c>
      <c r="I65" s="124">
        <f t="shared" si="142"/>
        <v>0</v>
      </c>
      <c r="J65" s="124">
        <f t="shared" si="143"/>
        <v>0</v>
      </c>
      <c r="K65" s="124">
        <f t="shared" si="144"/>
        <v>0</v>
      </c>
      <c r="L65" s="139">
        <f t="shared" si="48"/>
        <v>4</v>
      </c>
      <c r="M65" s="124">
        <f t="shared" si="134"/>
        <v>0</v>
      </c>
      <c r="N65" s="124">
        <f t="shared" si="134"/>
        <v>0</v>
      </c>
      <c r="O65" s="124">
        <f t="shared" si="134"/>
        <v>0</v>
      </c>
      <c r="P65" s="124">
        <f t="shared" si="134"/>
        <v>0</v>
      </c>
      <c r="Q65" s="124">
        <f t="shared" si="134"/>
        <v>0</v>
      </c>
      <c r="R65" s="124">
        <f t="shared" si="134"/>
        <v>0</v>
      </c>
      <c r="S65" s="139">
        <f t="shared" si="49"/>
        <v>8</v>
      </c>
      <c r="T65" s="124">
        <f t="shared" si="135"/>
        <v>0</v>
      </c>
      <c r="U65" s="124">
        <f t="shared" si="136"/>
        <v>0</v>
      </c>
      <c r="V65" s="124">
        <f t="shared" si="137"/>
        <v>0</v>
      </c>
      <c r="W65" s="124">
        <f t="shared" si="138"/>
        <v>0</v>
      </c>
      <c r="X65" s="124">
        <f t="shared" si="139"/>
        <v>0</v>
      </c>
      <c r="Y65" s="124">
        <f t="shared" si="140"/>
        <v>0</v>
      </c>
      <c r="Z65" s="139">
        <f t="shared" si="55"/>
        <v>8</v>
      </c>
      <c r="AA65" s="124">
        <f t="shared" si="56"/>
        <v>0</v>
      </c>
      <c r="AB65" s="124">
        <f t="shared" si="57"/>
        <v>0</v>
      </c>
      <c r="AC65" s="124">
        <f t="shared" si="58"/>
        <v>0</v>
      </c>
      <c r="AD65" s="124">
        <f t="shared" si="59"/>
        <v>0</v>
      </c>
      <c r="AE65" s="124">
        <f t="shared" si="60"/>
        <v>0</v>
      </c>
      <c r="AF65" s="124">
        <f t="shared" si="61"/>
        <v>0</v>
      </c>
      <c r="AG65" s="139">
        <f t="shared" si="62"/>
        <v>5</v>
      </c>
      <c r="AH65" s="124">
        <f t="shared" si="63"/>
        <v>0</v>
      </c>
      <c r="AI65" s="124">
        <f t="shared" si="64"/>
        <v>0</v>
      </c>
      <c r="AJ65" s="124">
        <f t="shared" si="65"/>
        <v>0</v>
      </c>
      <c r="AK65" s="124">
        <f t="shared" si="66"/>
        <v>0</v>
      </c>
      <c r="AL65" s="124">
        <f t="shared" si="67"/>
        <v>0</v>
      </c>
      <c r="AM65" s="124">
        <f t="shared" si="68"/>
        <v>0</v>
      </c>
      <c r="AN65" s="139">
        <f t="shared" si="69"/>
        <v>5</v>
      </c>
      <c r="AO65" s="124">
        <f t="shared" si="70"/>
        <v>0</v>
      </c>
      <c r="AP65" s="124">
        <f t="shared" si="71"/>
        <v>0</v>
      </c>
      <c r="AQ65" s="124">
        <f t="shared" si="72"/>
        <v>0</v>
      </c>
      <c r="AR65" s="124">
        <f t="shared" si="73"/>
        <v>0</v>
      </c>
      <c r="AS65" s="124">
        <f t="shared" si="74"/>
        <v>0</v>
      </c>
      <c r="AT65" s="124">
        <f t="shared" si="75"/>
        <v>0</v>
      </c>
      <c r="AU65" s="139">
        <f t="shared" si="76"/>
        <v>4</v>
      </c>
      <c r="AV65" s="124">
        <f t="shared" si="77"/>
        <v>0</v>
      </c>
      <c r="AW65" s="124">
        <f t="shared" si="78"/>
        <v>0</v>
      </c>
      <c r="AX65" s="124">
        <f t="shared" si="79"/>
        <v>0</v>
      </c>
      <c r="AY65" s="124">
        <f t="shared" si="80"/>
        <v>0</v>
      </c>
      <c r="AZ65" s="124">
        <f t="shared" si="81"/>
        <v>0</v>
      </c>
      <c r="BA65" s="124">
        <f t="shared" si="82"/>
        <v>0</v>
      </c>
      <c r="BB65" s="139">
        <f t="shared" si="83"/>
        <v>8</v>
      </c>
      <c r="BC65" s="124">
        <f t="shared" si="84"/>
        <v>0</v>
      </c>
      <c r="BD65" s="124">
        <f t="shared" si="85"/>
        <v>0</v>
      </c>
      <c r="BE65" s="124">
        <f t="shared" si="86"/>
        <v>0</v>
      </c>
      <c r="BF65" s="124">
        <f t="shared" si="87"/>
        <v>0</v>
      </c>
      <c r="BG65" s="124">
        <f t="shared" si="88"/>
        <v>0</v>
      </c>
      <c r="BH65" s="124">
        <f t="shared" si="89"/>
        <v>0</v>
      </c>
      <c r="BI65" s="139">
        <f t="shared" si="90"/>
        <v>8</v>
      </c>
      <c r="BJ65" s="124">
        <f t="shared" si="91"/>
        <v>0</v>
      </c>
      <c r="BK65" s="124">
        <f t="shared" si="92"/>
        <v>0</v>
      </c>
      <c r="BL65" s="124">
        <f t="shared" si="93"/>
        <v>0</v>
      </c>
      <c r="BM65" s="124">
        <f t="shared" si="94"/>
        <v>0</v>
      </c>
      <c r="BN65" s="124">
        <f t="shared" si="95"/>
        <v>0</v>
      </c>
      <c r="BO65" s="124">
        <f t="shared" si="96"/>
        <v>0</v>
      </c>
      <c r="BP65" s="139">
        <f t="shared" si="97"/>
        <v>5</v>
      </c>
      <c r="BQ65" s="124">
        <f t="shared" si="98"/>
        <v>0</v>
      </c>
      <c r="BR65" s="124">
        <f t="shared" si="99"/>
        <v>0</v>
      </c>
      <c r="BS65" s="124">
        <f t="shared" si="100"/>
        <v>0</v>
      </c>
      <c r="BT65" s="124">
        <f t="shared" si="101"/>
        <v>0</v>
      </c>
      <c r="BU65" s="124">
        <f t="shared" si="102"/>
        <v>0</v>
      </c>
      <c r="BV65" s="124">
        <f t="shared" si="103"/>
        <v>0</v>
      </c>
      <c r="BW65" s="139">
        <f t="shared" si="104"/>
        <v>1</v>
      </c>
      <c r="BX65" s="124">
        <f t="shared" si="105"/>
        <v>0</v>
      </c>
      <c r="BY65" s="124">
        <f t="shared" si="106"/>
        <v>0</v>
      </c>
      <c r="BZ65" s="124">
        <f t="shared" si="107"/>
        <v>0</v>
      </c>
      <c r="CA65" s="124">
        <f t="shared" si="108"/>
        <v>0</v>
      </c>
      <c r="CB65" s="124">
        <f t="shared" si="109"/>
        <v>0</v>
      </c>
      <c r="CC65" s="124">
        <f t="shared" si="110"/>
        <v>0</v>
      </c>
      <c r="CD65" s="139">
        <f t="shared" si="111"/>
        <v>1</v>
      </c>
      <c r="CE65" s="124">
        <f t="shared" si="112"/>
        <v>0</v>
      </c>
      <c r="CF65" s="124">
        <f t="shared" si="113"/>
        <v>0</v>
      </c>
      <c r="CG65" s="124">
        <f t="shared" si="114"/>
        <v>0</v>
      </c>
      <c r="CH65" s="124">
        <f t="shared" si="115"/>
        <v>0</v>
      </c>
      <c r="CI65" s="124">
        <f t="shared" si="116"/>
        <v>0</v>
      </c>
      <c r="CJ65" s="124">
        <f t="shared" si="117"/>
        <v>0</v>
      </c>
      <c r="CK65" s="139">
        <f t="shared" si="118"/>
        <v>1</v>
      </c>
      <c r="CL65" s="124">
        <f t="shared" si="119"/>
        <v>0</v>
      </c>
      <c r="CM65" s="124">
        <f t="shared" si="120"/>
        <v>0</v>
      </c>
      <c r="CN65" s="124">
        <f t="shared" si="121"/>
        <v>0</v>
      </c>
      <c r="CO65" s="124">
        <f t="shared" si="122"/>
        <v>0</v>
      </c>
      <c r="CP65" s="124">
        <f t="shared" si="123"/>
        <v>0</v>
      </c>
      <c r="CQ65" s="124">
        <f t="shared" si="124"/>
        <v>0</v>
      </c>
      <c r="CR65" s="139">
        <f t="shared" si="125"/>
        <v>1</v>
      </c>
      <c r="CS65" s="124">
        <f t="shared" si="126"/>
        <v>0</v>
      </c>
      <c r="CT65" s="124">
        <f t="shared" si="127"/>
        <v>0</v>
      </c>
      <c r="CU65" s="124">
        <f t="shared" si="128"/>
        <v>0</v>
      </c>
      <c r="CV65" s="124">
        <f t="shared" si="129"/>
        <v>0</v>
      </c>
      <c r="CW65" s="124">
        <f t="shared" si="130"/>
        <v>0</v>
      </c>
      <c r="CX65" s="124">
        <f t="shared" si="131"/>
        <v>0</v>
      </c>
    </row>
    <row r="66" spans="1:102" x14ac:dyDescent="0.25">
      <c r="A66" s="137">
        <f>Teams!B43</f>
        <v>0</v>
      </c>
      <c r="B66" s="137" t="str">
        <f>Teams!C43</f>
        <v/>
      </c>
      <c r="C66" s="137" t="str">
        <f>Teams!D43</f>
        <v/>
      </c>
      <c r="D66" s="136" t="str">
        <f t="shared" si="42"/>
        <v/>
      </c>
      <c r="E66" s="139">
        <f t="shared" si="43"/>
        <v>5</v>
      </c>
      <c r="F66" s="124">
        <f t="shared" si="132"/>
        <v>0</v>
      </c>
      <c r="G66" s="124">
        <f t="shared" si="133"/>
        <v>0</v>
      </c>
      <c r="H66" s="124">
        <f t="shared" si="141"/>
        <v>0</v>
      </c>
      <c r="I66" s="124">
        <f t="shared" si="142"/>
        <v>0</v>
      </c>
      <c r="J66" s="124">
        <f t="shared" si="143"/>
        <v>0</v>
      </c>
      <c r="K66" s="124">
        <f t="shared" si="144"/>
        <v>0</v>
      </c>
      <c r="L66" s="139">
        <f t="shared" si="48"/>
        <v>4</v>
      </c>
      <c r="M66" s="124">
        <f t="shared" si="134"/>
        <v>0</v>
      </c>
      <c r="N66" s="124">
        <f t="shared" si="134"/>
        <v>0</v>
      </c>
      <c r="O66" s="124">
        <f t="shared" si="134"/>
        <v>0</v>
      </c>
      <c r="P66" s="124">
        <f t="shared" si="134"/>
        <v>0</v>
      </c>
      <c r="Q66" s="124">
        <f t="shared" si="134"/>
        <v>0</v>
      </c>
      <c r="R66" s="124">
        <f t="shared" si="134"/>
        <v>0</v>
      </c>
      <c r="S66" s="139">
        <f t="shared" si="49"/>
        <v>8</v>
      </c>
      <c r="T66" s="124">
        <f t="shared" si="135"/>
        <v>0</v>
      </c>
      <c r="U66" s="124">
        <f t="shared" si="136"/>
        <v>0</v>
      </c>
      <c r="V66" s="124">
        <f t="shared" si="137"/>
        <v>0</v>
      </c>
      <c r="W66" s="124">
        <f t="shared" si="138"/>
        <v>0</v>
      </c>
      <c r="X66" s="124">
        <f t="shared" si="139"/>
        <v>0</v>
      </c>
      <c r="Y66" s="124">
        <f t="shared" si="140"/>
        <v>0</v>
      </c>
      <c r="Z66" s="139">
        <f t="shared" si="55"/>
        <v>8</v>
      </c>
      <c r="AA66" s="124">
        <f t="shared" si="56"/>
        <v>0</v>
      </c>
      <c r="AB66" s="124">
        <f t="shared" si="57"/>
        <v>0</v>
      </c>
      <c r="AC66" s="124">
        <f t="shared" si="58"/>
        <v>0</v>
      </c>
      <c r="AD66" s="124">
        <f t="shared" si="59"/>
        <v>0</v>
      </c>
      <c r="AE66" s="124">
        <f t="shared" si="60"/>
        <v>0</v>
      </c>
      <c r="AF66" s="124">
        <f t="shared" si="61"/>
        <v>0</v>
      </c>
      <c r="AG66" s="139">
        <f t="shared" si="62"/>
        <v>5</v>
      </c>
      <c r="AH66" s="124">
        <f t="shared" si="63"/>
        <v>0</v>
      </c>
      <c r="AI66" s="124">
        <f t="shared" si="64"/>
        <v>0</v>
      </c>
      <c r="AJ66" s="124">
        <f t="shared" si="65"/>
        <v>0</v>
      </c>
      <c r="AK66" s="124">
        <f t="shared" si="66"/>
        <v>0</v>
      </c>
      <c r="AL66" s="124">
        <f t="shared" si="67"/>
        <v>0</v>
      </c>
      <c r="AM66" s="124">
        <f t="shared" si="68"/>
        <v>0</v>
      </c>
      <c r="AN66" s="139">
        <f t="shared" si="69"/>
        <v>5</v>
      </c>
      <c r="AO66" s="124">
        <f t="shared" si="70"/>
        <v>0</v>
      </c>
      <c r="AP66" s="124">
        <f t="shared" si="71"/>
        <v>0</v>
      </c>
      <c r="AQ66" s="124">
        <f t="shared" si="72"/>
        <v>0</v>
      </c>
      <c r="AR66" s="124">
        <f t="shared" si="73"/>
        <v>0</v>
      </c>
      <c r="AS66" s="124">
        <f t="shared" si="74"/>
        <v>0</v>
      </c>
      <c r="AT66" s="124">
        <f t="shared" si="75"/>
        <v>0</v>
      </c>
      <c r="AU66" s="139">
        <f t="shared" si="76"/>
        <v>4</v>
      </c>
      <c r="AV66" s="124">
        <f t="shared" si="77"/>
        <v>0</v>
      </c>
      <c r="AW66" s="124">
        <f t="shared" si="78"/>
        <v>0</v>
      </c>
      <c r="AX66" s="124">
        <f t="shared" si="79"/>
        <v>0</v>
      </c>
      <c r="AY66" s="124">
        <f t="shared" si="80"/>
        <v>0</v>
      </c>
      <c r="AZ66" s="124">
        <f t="shared" si="81"/>
        <v>0</v>
      </c>
      <c r="BA66" s="124">
        <f t="shared" si="82"/>
        <v>0</v>
      </c>
      <c r="BB66" s="139">
        <f t="shared" si="83"/>
        <v>8</v>
      </c>
      <c r="BC66" s="124">
        <f t="shared" si="84"/>
        <v>0</v>
      </c>
      <c r="BD66" s="124">
        <f t="shared" si="85"/>
        <v>0</v>
      </c>
      <c r="BE66" s="124">
        <f t="shared" si="86"/>
        <v>0</v>
      </c>
      <c r="BF66" s="124">
        <f t="shared" si="87"/>
        <v>0</v>
      </c>
      <c r="BG66" s="124">
        <f t="shared" si="88"/>
        <v>0</v>
      </c>
      <c r="BH66" s="124">
        <f t="shared" si="89"/>
        <v>0</v>
      </c>
      <c r="BI66" s="139">
        <f t="shared" si="90"/>
        <v>8</v>
      </c>
      <c r="BJ66" s="124">
        <f t="shared" si="91"/>
        <v>0</v>
      </c>
      <c r="BK66" s="124">
        <f t="shared" si="92"/>
        <v>0</v>
      </c>
      <c r="BL66" s="124">
        <f t="shared" si="93"/>
        <v>0</v>
      </c>
      <c r="BM66" s="124">
        <f t="shared" si="94"/>
        <v>0</v>
      </c>
      <c r="BN66" s="124">
        <f t="shared" si="95"/>
        <v>0</v>
      </c>
      <c r="BO66" s="124">
        <f t="shared" si="96"/>
        <v>0</v>
      </c>
      <c r="BP66" s="139">
        <f t="shared" si="97"/>
        <v>5</v>
      </c>
      <c r="BQ66" s="124">
        <f t="shared" si="98"/>
        <v>0</v>
      </c>
      <c r="BR66" s="124">
        <f t="shared" si="99"/>
        <v>0</v>
      </c>
      <c r="BS66" s="124">
        <f t="shared" si="100"/>
        <v>0</v>
      </c>
      <c r="BT66" s="124">
        <f t="shared" si="101"/>
        <v>0</v>
      </c>
      <c r="BU66" s="124">
        <f t="shared" si="102"/>
        <v>0</v>
      </c>
      <c r="BV66" s="124">
        <f t="shared" si="103"/>
        <v>0</v>
      </c>
      <c r="BW66" s="139">
        <f t="shared" si="104"/>
        <v>1</v>
      </c>
      <c r="BX66" s="124">
        <f t="shared" si="105"/>
        <v>0</v>
      </c>
      <c r="BY66" s="124">
        <f t="shared" si="106"/>
        <v>0</v>
      </c>
      <c r="BZ66" s="124">
        <f t="shared" si="107"/>
        <v>0</v>
      </c>
      <c r="CA66" s="124">
        <f t="shared" si="108"/>
        <v>0</v>
      </c>
      <c r="CB66" s="124">
        <f t="shared" si="109"/>
        <v>0</v>
      </c>
      <c r="CC66" s="124">
        <f t="shared" si="110"/>
        <v>0</v>
      </c>
      <c r="CD66" s="139">
        <f t="shared" si="111"/>
        <v>1</v>
      </c>
      <c r="CE66" s="124">
        <f t="shared" si="112"/>
        <v>0</v>
      </c>
      <c r="CF66" s="124">
        <f t="shared" si="113"/>
        <v>0</v>
      </c>
      <c r="CG66" s="124">
        <f t="shared" si="114"/>
        <v>0</v>
      </c>
      <c r="CH66" s="124">
        <f t="shared" si="115"/>
        <v>0</v>
      </c>
      <c r="CI66" s="124">
        <f t="shared" si="116"/>
        <v>0</v>
      </c>
      <c r="CJ66" s="124">
        <f t="shared" si="117"/>
        <v>0</v>
      </c>
      <c r="CK66" s="139">
        <f t="shared" si="118"/>
        <v>1</v>
      </c>
      <c r="CL66" s="124">
        <f t="shared" si="119"/>
        <v>0</v>
      </c>
      <c r="CM66" s="124">
        <f t="shared" si="120"/>
        <v>0</v>
      </c>
      <c r="CN66" s="124">
        <f t="shared" si="121"/>
        <v>0</v>
      </c>
      <c r="CO66" s="124">
        <f t="shared" si="122"/>
        <v>0</v>
      </c>
      <c r="CP66" s="124">
        <f t="shared" si="123"/>
        <v>0</v>
      </c>
      <c r="CQ66" s="124">
        <f t="shared" si="124"/>
        <v>0</v>
      </c>
      <c r="CR66" s="139">
        <f t="shared" si="125"/>
        <v>1</v>
      </c>
      <c r="CS66" s="124">
        <f t="shared" si="126"/>
        <v>0</v>
      </c>
      <c r="CT66" s="124">
        <f t="shared" si="127"/>
        <v>0</v>
      </c>
      <c r="CU66" s="124">
        <f t="shared" si="128"/>
        <v>0</v>
      </c>
      <c r="CV66" s="124">
        <f t="shared" si="129"/>
        <v>0</v>
      </c>
      <c r="CW66" s="124">
        <f t="shared" si="130"/>
        <v>0</v>
      </c>
      <c r="CX66" s="124">
        <f t="shared" si="131"/>
        <v>0</v>
      </c>
    </row>
    <row r="67" spans="1:102" x14ac:dyDescent="0.25">
      <c r="A67" s="137">
        <f>Teams!B46</f>
        <v>0</v>
      </c>
      <c r="B67" s="137" t="str">
        <f>Teams!C46</f>
        <v/>
      </c>
      <c r="C67" s="137" t="str">
        <f>Teams!D46</f>
        <v/>
      </c>
      <c r="D67" s="136" t="str">
        <f t="shared" si="42"/>
        <v/>
      </c>
      <c r="E67" s="139">
        <f t="shared" si="43"/>
        <v>5</v>
      </c>
      <c r="F67" s="124">
        <f t="shared" si="132"/>
        <v>0</v>
      </c>
      <c r="G67" s="124">
        <f t="shared" si="133"/>
        <v>0</v>
      </c>
      <c r="H67" s="124">
        <f t="shared" si="141"/>
        <v>0</v>
      </c>
      <c r="I67" s="124">
        <f t="shared" si="142"/>
        <v>0</v>
      </c>
      <c r="J67" s="124">
        <f t="shared" si="143"/>
        <v>0</v>
      </c>
      <c r="K67" s="124">
        <f t="shared" si="144"/>
        <v>0</v>
      </c>
      <c r="L67" s="139">
        <f t="shared" si="48"/>
        <v>4</v>
      </c>
      <c r="M67" s="124">
        <f t="shared" si="134"/>
        <v>0</v>
      </c>
      <c r="N67" s="124">
        <f t="shared" si="134"/>
        <v>0</v>
      </c>
      <c r="O67" s="124">
        <f t="shared" si="134"/>
        <v>0</v>
      </c>
      <c r="P67" s="124">
        <f t="shared" si="134"/>
        <v>0</v>
      </c>
      <c r="Q67" s="124">
        <f t="shared" si="134"/>
        <v>0</v>
      </c>
      <c r="R67" s="124">
        <f t="shared" si="134"/>
        <v>0</v>
      </c>
      <c r="S67" s="139">
        <f t="shared" si="49"/>
        <v>8</v>
      </c>
      <c r="T67" s="124">
        <f t="shared" si="135"/>
        <v>0</v>
      </c>
      <c r="U67" s="124">
        <f t="shared" si="136"/>
        <v>0</v>
      </c>
      <c r="V67" s="124">
        <f t="shared" si="137"/>
        <v>0</v>
      </c>
      <c r="W67" s="124">
        <f t="shared" si="138"/>
        <v>0</v>
      </c>
      <c r="X67" s="124">
        <f t="shared" si="139"/>
        <v>0</v>
      </c>
      <c r="Y67" s="124">
        <f t="shared" si="140"/>
        <v>0</v>
      </c>
      <c r="Z67" s="139">
        <f t="shared" si="55"/>
        <v>8</v>
      </c>
      <c r="AA67" s="124">
        <f t="shared" si="56"/>
        <v>0</v>
      </c>
      <c r="AB67" s="124">
        <f t="shared" si="57"/>
        <v>0</v>
      </c>
      <c r="AC67" s="124">
        <f t="shared" si="58"/>
        <v>0</v>
      </c>
      <c r="AD67" s="124">
        <f t="shared" si="59"/>
        <v>0</v>
      </c>
      <c r="AE67" s="124">
        <f t="shared" si="60"/>
        <v>0</v>
      </c>
      <c r="AF67" s="124">
        <f t="shared" si="61"/>
        <v>0</v>
      </c>
      <c r="AG67" s="139">
        <f t="shared" si="62"/>
        <v>5</v>
      </c>
      <c r="AH67" s="124">
        <f t="shared" si="63"/>
        <v>0</v>
      </c>
      <c r="AI67" s="124">
        <f t="shared" si="64"/>
        <v>0</v>
      </c>
      <c r="AJ67" s="124">
        <f t="shared" si="65"/>
        <v>0</v>
      </c>
      <c r="AK67" s="124">
        <f t="shared" si="66"/>
        <v>0</v>
      </c>
      <c r="AL67" s="124">
        <f t="shared" si="67"/>
        <v>0</v>
      </c>
      <c r="AM67" s="124">
        <f t="shared" si="68"/>
        <v>0</v>
      </c>
      <c r="AN67" s="139">
        <f t="shared" si="69"/>
        <v>5</v>
      </c>
      <c r="AO67" s="124">
        <f t="shared" si="70"/>
        <v>0</v>
      </c>
      <c r="AP67" s="124">
        <f t="shared" si="71"/>
        <v>0</v>
      </c>
      <c r="AQ67" s="124">
        <f t="shared" si="72"/>
        <v>0</v>
      </c>
      <c r="AR67" s="124">
        <f t="shared" si="73"/>
        <v>0</v>
      </c>
      <c r="AS67" s="124">
        <f t="shared" si="74"/>
        <v>0</v>
      </c>
      <c r="AT67" s="124">
        <f t="shared" si="75"/>
        <v>0</v>
      </c>
      <c r="AU67" s="139">
        <f t="shared" si="76"/>
        <v>4</v>
      </c>
      <c r="AV67" s="124">
        <f t="shared" si="77"/>
        <v>0</v>
      </c>
      <c r="AW67" s="124">
        <f t="shared" si="78"/>
        <v>0</v>
      </c>
      <c r="AX67" s="124">
        <f t="shared" si="79"/>
        <v>0</v>
      </c>
      <c r="AY67" s="124">
        <f t="shared" si="80"/>
        <v>0</v>
      </c>
      <c r="AZ67" s="124">
        <f t="shared" si="81"/>
        <v>0</v>
      </c>
      <c r="BA67" s="124">
        <f t="shared" si="82"/>
        <v>0</v>
      </c>
      <c r="BB67" s="139">
        <f t="shared" si="83"/>
        <v>8</v>
      </c>
      <c r="BC67" s="124">
        <f t="shared" si="84"/>
        <v>0</v>
      </c>
      <c r="BD67" s="124">
        <f t="shared" si="85"/>
        <v>0</v>
      </c>
      <c r="BE67" s="124">
        <f t="shared" si="86"/>
        <v>0</v>
      </c>
      <c r="BF67" s="124">
        <f t="shared" si="87"/>
        <v>0</v>
      </c>
      <c r="BG67" s="124">
        <f t="shared" si="88"/>
        <v>0</v>
      </c>
      <c r="BH67" s="124">
        <f t="shared" si="89"/>
        <v>0</v>
      </c>
      <c r="BI67" s="139">
        <f t="shared" si="90"/>
        <v>8</v>
      </c>
      <c r="BJ67" s="124">
        <f t="shared" si="91"/>
        <v>0</v>
      </c>
      <c r="BK67" s="124">
        <f t="shared" si="92"/>
        <v>0</v>
      </c>
      <c r="BL67" s="124">
        <f t="shared" si="93"/>
        <v>0</v>
      </c>
      <c r="BM67" s="124">
        <f t="shared" si="94"/>
        <v>0</v>
      </c>
      <c r="BN67" s="124">
        <f t="shared" si="95"/>
        <v>0</v>
      </c>
      <c r="BO67" s="124">
        <f t="shared" si="96"/>
        <v>0</v>
      </c>
      <c r="BP67" s="139">
        <f t="shared" si="97"/>
        <v>5</v>
      </c>
      <c r="BQ67" s="124">
        <f t="shared" si="98"/>
        <v>0</v>
      </c>
      <c r="BR67" s="124">
        <f t="shared" si="99"/>
        <v>0</v>
      </c>
      <c r="BS67" s="124">
        <f t="shared" si="100"/>
        <v>0</v>
      </c>
      <c r="BT67" s="124">
        <f t="shared" si="101"/>
        <v>0</v>
      </c>
      <c r="BU67" s="124">
        <f t="shared" si="102"/>
        <v>0</v>
      </c>
      <c r="BV67" s="124">
        <f t="shared" si="103"/>
        <v>0</v>
      </c>
      <c r="BW67" s="139">
        <f t="shared" si="104"/>
        <v>1</v>
      </c>
      <c r="BX67" s="124">
        <f t="shared" si="105"/>
        <v>0</v>
      </c>
      <c r="BY67" s="124">
        <f t="shared" si="106"/>
        <v>0</v>
      </c>
      <c r="BZ67" s="124">
        <f t="shared" si="107"/>
        <v>0</v>
      </c>
      <c r="CA67" s="124">
        <f t="shared" si="108"/>
        <v>0</v>
      </c>
      <c r="CB67" s="124">
        <f t="shared" si="109"/>
        <v>0</v>
      </c>
      <c r="CC67" s="124">
        <f t="shared" si="110"/>
        <v>0</v>
      </c>
      <c r="CD67" s="139">
        <f t="shared" si="111"/>
        <v>1</v>
      </c>
      <c r="CE67" s="124">
        <f t="shared" si="112"/>
        <v>0</v>
      </c>
      <c r="CF67" s="124">
        <f t="shared" si="113"/>
        <v>0</v>
      </c>
      <c r="CG67" s="124">
        <f t="shared" si="114"/>
        <v>0</v>
      </c>
      <c r="CH67" s="124">
        <f t="shared" si="115"/>
        <v>0</v>
      </c>
      <c r="CI67" s="124">
        <f t="shared" si="116"/>
        <v>0</v>
      </c>
      <c r="CJ67" s="124">
        <f t="shared" si="117"/>
        <v>0</v>
      </c>
      <c r="CK67" s="139">
        <f t="shared" si="118"/>
        <v>1</v>
      </c>
      <c r="CL67" s="124">
        <f t="shared" si="119"/>
        <v>0</v>
      </c>
      <c r="CM67" s="124">
        <f t="shared" si="120"/>
        <v>0</v>
      </c>
      <c r="CN67" s="124">
        <f t="shared" si="121"/>
        <v>0</v>
      </c>
      <c r="CO67" s="124">
        <f t="shared" si="122"/>
        <v>0</v>
      </c>
      <c r="CP67" s="124">
        <f t="shared" si="123"/>
        <v>0</v>
      </c>
      <c r="CQ67" s="124">
        <f t="shared" si="124"/>
        <v>0</v>
      </c>
      <c r="CR67" s="139">
        <f t="shared" si="125"/>
        <v>1</v>
      </c>
      <c r="CS67" s="124">
        <f t="shared" si="126"/>
        <v>0</v>
      </c>
      <c r="CT67" s="124">
        <f t="shared" si="127"/>
        <v>0</v>
      </c>
      <c r="CU67" s="124">
        <f t="shared" si="128"/>
        <v>0</v>
      </c>
      <c r="CV67" s="124">
        <f t="shared" si="129"/>
        <v>0</v>
      </c>
      <c r="CW67" s="124">
        <f t="shared" si="130"/>
        <v>0</v>
      </c>
      <c r="CX67" s="124">
        <f t="shared" si="131"/>
        <v>0</v>
      </c>
    </row>
    <row r="68" spans="1:102" x14ac:dyDescent="0.25">
      <c r="A68" s="137">
        <f>Teams!B47</f>
        <v>0</v>
      </c>
      <c r="B68" s="137" t="str">
        <f>Teams!C47</f>
        <v/>
      </c>
      <c r="C68" s="137" t="str">
        <f>Teams!D47</f>
        <v/>
      </c>
      <c r="D68" s="136" t="str">
        <f t="shared" si="42"/>
        <v/>
      </c>
      <c r="E68" s="139">
        <f t="shared" si="43"/>
        <v>5</v>
      </c>
      <c r="F68" s="124">
        <f t="shared" si="132"/>
        <v>0</v>
      </c>
      <c r="G68" s="124">
        <f t="shared" si="133"/>
        <v>0</v>
      </c>
      <c r="H68" s="124">
        <f t="shared" si="141"/>
        <v>0</v>
      </c>
      <c r="I68" s="124">
        <f t="shared" si="142"/>
        <v>0</v>
      </c>
      <c r="J68" s="124">
        <f t="shared" si="143"/>
        <v>0</v>
      </c>
      <c r="K68" s="124">
        <f t="shared" si="144"/>
        <v>0</v>
      </c>
      <c r="L68" s="139">
        <f t="shared" si="48"/>
        <v>4</v>
      </c>
      <c r="M68" s="124">
        <f t="shared" si="134"/>
        <v>0</v>
      </c>
      <c r="N68" s="124">
        <f t="shared" si="134"/>
        <v>0</v>
      </c>
      <c r="O68" s="124">
        <f t="shared" si="134"/>
        <v>0</v>
      </c>
      <c r="P68" s="124">
        <f t="shared" si="134"/>
        <v>0</v>
      </c>
      <c r="Q68" s="124">
        <f t="shared" si="134"/>
        <v>0</v>
      </c>
      <c r="R68" s="124">
        <f t="shared" si="134"/>
        <v>0</v>
      </c>
      <c r="S68" s="139">
        <f t="shared" si="49"/>
        <v>8</v>
      </c>
      <c r="T68" s="124">
        <f t="shared" si="135"/>
        <v>0</v>
      </c>
      <c r="U68" s="124">
        <f t="shared" si="136"/>
        <v>0</v>
      </c>
      <c r="V68" s="124">
        <f t="shared" si="137"/>
        <v>0</v>
      </c>
      <c r="W68" s="124">
        <f t="shared" si="138"/>
        <v>0</v>
      </c>
      <c r="X68" s="124">
        <f t="shared" si="139"/>
        <v>0</v>
      </c>
      <c r="Y68" s="124">
        <f t="shared" si="140"/>
        <v>0</v>
      </c>
      <c r="Z68" s="139">
        <f t="shared" si="55"/>
        <v>8</v>
      </c>
      <c r="AA68" s="124">
        <f t="shared" si="56"/>
        <v>0</v>
      </c>
      <c r="AB68" s="124">
        <f t="shared" si="57"/>
        <v>0</v>
      </c>
      <c r="AC68" s="124">
        <f t="shared" si="58"/>
        <v>0</v>
      </c>
      <c r="AD68" s="124">
        <f t="shared" si="59"/>
        <v>0</v>
      </c>
      <c r="AE68" s="124">
        <f t="shared" si="60"/>
        <v>0</v>
      </c>
      <c r="AF68" s="124">
        <f t="shared" si="61"/>
        <v>0</v>
      </c>
      <c r="AG68" s="139">
        <f t="shared" si="62"/>
        <v>5</v>
      </c>
      <c r="AH68" s="124">
        <f t="shared" si="63"/>
        <v>0</v>
      </c>
      <c r="AI68" s="124">
        <f t="shared" si="64"/>
        <v>0</v>
      </c>
      <c r="AJ68" s="124">
        <f t="shared" si="65"/>
        <v>0</v>
      </c>
      <c r="AK68" s="124">
        <f t="shared" si="66"/>
        <v>0</v>
      </c>
      <c r="AL68" s="124">
        <f t="shared" si="67"/>
        <v>0</v>
      </c>
      <c r="AM68" s="124">
        <f t="shared" si="68"/>
        <v>0</v>
      </c>
      <c r="AN68" s="139">
        <f t="shared" si="69"/>
        <v>5</v>
      </c>
      <c r="AO68" s="124">
        <f t="shared" si="70"/>
        <v>0</v>
      </c>
      <c r="AP68" s="124">
        <f t="shared" si="71"/>
        <v>0</v>
      </c>
      <c r="AQ68" s="124">
        <f t="shared" si="72"/>
        <v>0</v>
      </c>
      <c r="AR68" s="124">
        <f t="shared" si="73"/>
        <v>0</v>
      </c>
      <c r="AS68" s="124">
        <f t="shared" si="74"/>
        <v>0</v>
      </c>
      <c r="AT68" s="124">
        <f t="shared" si="75"/>
        <v>0</v>
      </c>
      <c r="AU68" s="139">
        <f t="shared" si="76"/>
        <v>4</v>
      </c>
      <c r="AV68" s="124">
        <f t="shared" si="77"/>
        <v>0</v>
      </c>
      <c r="AW68" s="124">
        <f t="shared" si="78"/>
        <v>0</v>
      </c>
      <c r="AX68" s="124">
        <f t="shared" si="79"/>
        <v>0</v>
      </c>
      <c r="AY68" s="124">
        <f t="shared" si="80"/>
        <v>0</v>
      </c>
      <c r="AZ68" s="124">
        <f t="shared" si="81"/>
        <v>0</v>
      </c>
      <c r="BA68" s="124">
        <f t="shared" si="82"/>
        <v>0</v>
      </c>
      <c r="BB68" s="139">
        <f t="shared" si="83"/>
        <v>8</v>
      </c>
      <c r="BC68" s="124">
        <f t="shared" si="84"/>
        <v>0</v>
      </c>
      <c r="BD68" s="124">
        <f t="shared" si="85"/>
        <v>0</v>
      </c>
      <c r="BE68" s="124">
        <f t="shared" si="86"/>
        <v>0</v>
      </c>
      <c r="BF68" s="124">
        <f t="shared" si="87"/>
        <v>0</v>
      </c>
      <c r="BG68" s="124">
        <f t="shared" si="88"/>
        <v>0</v>
      </c>
      <c r="BH68" s="124">
        <f t="shared" si="89"/>
        <v>0</v>
      </c>
      <c r="BI68" s="139">
        <f t="shared" si="90"/>
        <v>8</v>
      </c>
      <c r="BJ68" s="124">
        <f t="shared" si="91"/>
        <v>0</v>
      </c>
      <c r="BK68" s="124">
        <f t="shared" si="92"/>
        <v>0</v>
      </c>
      <c r="BL68" s="124">
        <f t="shared" si="93"/>
        <v>0</v>
      </c>
      <c r="BM68" s="124">
        <f t="shared" si="94"/>
        <v>0</v>
      </c>
      <c r="BN68" s="124">
        <f t="shared" si="95"/>
        <v>0</v>
      </c>
      <c r="BO68" s="124">
        <f t="shared" si="96"/>
        <v>0</v>
      </c>
      <c r="BP68" s="139">
        <f t="shared" si="97"/>
        <v>5</v>
      </c>
      <c r="BQ68" s="124">
        <f t="shared" si="98"/>
        <v>0</v>
      </c>
      <c r="BR68" s="124">
        <f t="shared" si="99"/>
        <v>0</v>
      </c>
      <c r="BS68" s="124">
        <f t="shared" si="100"/>
        <v>0</v>
      </c>
      <c r="BT68" s="124">
        <f t="shared" si="101"/>
        <v>0</v>
      </c>
      <c r="BU68" s="124">
        <f t="shared" si="102"/>
        <v>0</v>
      </c>
      <c r="BV68" s="124">
        <f t="shared" si="103"/>
        <v>0</v>
      </c>
      <c r="BW68" s="139">
        <f t="shared" si="104"/>
        <v>1</v>
      </c>
      <c r="BX68" s="124">
        <f t="shared" si="105"/>
        <v>0</v>
      </c>
      <c r="BY68" s="124">
        <f t="shared" si="106"/>
        <v>0</v>
      </c>
      <c r="BZ68" s="124">
        <f t="shared" si="107"/>
        <v>0</v>
      </c>
      <c r="CA68" s="124">
        <f t="shared" si="108"/>
        <v>0</v>
      </c>
      <c r="CB68" s="124">
        <f t="shared" si="109"/>
        <v>0</v>
      </c>
      <c r="CC68" s="124">
        <f t="shared" si="110"/>
        <v>0</v>
      </c>
      <c r="CD68" s="139">
        <f t="shared" si="111"/>
        <v>1</v>
      </c>
      <c r="CE68" s="124">
        <f t="shared" si="112"/>
        <v>0</v>
      </c>
      <c r="CF68" s="124">
        <f t="shared" si="113"/>
        <v>0</v>
      </c>
      <c r="CG68" s="124">
        <f t="shared" si="114"/>
        <v>0</v>
      </c>
      <c r="CH68" s="124">
        <f t="shared" si="115"/>
        <v>0</v>
      </c>
      <c r="CI68" s="124">
        <f t="shared" si="116"/>
        <v>0</v>
      </c>
      <c r="CJ68" s="124">
        <f t="shared" si="117"/>
        <v>0</v>
      </c>
      <c r="CK68" s="139">
        <f t="shared" si="118"/>
        <v>1</v>
      </c>
      <c r="CL68" s="124">
        <f t="shared" si="119"/>
        <v>0</v>
      </c>
      <c r="CM68" s="124">
        <f t="shared" si="120"/>
        <v>0</v>
      </c>
      <c r="CN68" s="124">
        <f t="shared" si="121"/>
        <v>0</v>
      </c>
      <c r="CO68" s="124">
        <f t="shared" si="122"/>
        <v>0</v>
      </c>
      <c r="CP68" s="124">
        <f t="shared" si="123"/>
        <v>0</v>
      </c>
      <c r="CQ68" s="124">
        <f t="shared" si="124"/>
        <v>0</v>
      </c>
      <c r="CR68" s="139">
        <f t="shared" si="125"/>
        <v>1</v>
      </c>
      <c r="CS68" s="124">
        <f t="shared" si="126"/>
        <v>0</v>
      </c>
      <c r="CT68" s="124">
        <f t="shared" si="127"/>
        <v>0</v>
      </c>
      <c r="CU68" s="124">
        <f t="shared" si="128"/>
        <v>0</v>
      </c>
      <c r="CV68" s="124">
        <f t="shared" si="129"/>
        <v>0</v>
      </c>
      <c r="CW68" s="124">
        <f t="shared" si="130"/>
        <v>0</v>
      </c>
      <c r="CX68" s="124">
        <f t="shared" si="131"/>
        <v>0</v>
      </c>
    </row>
    <row r="69" spans="1:102" x14ac:dyDescent="0.25">
      <c r="A69" s="137">
        <f>Teams!B48</f>
        <v>0</v>
      </c>
      <c r="B69" s="137" t="str">
        <f>Teams!C48</f>
        <v/>
      </c>
      <c r="C69" s="137" t="str">
        <f>Teams!D48</f>
        <v/>
      </c>
      <c r="D69" s="136" t="str">
        <f t="shared" si="42"/>
        <v/>
      </c>
      <c r="E69" s="139">
        <f t="shared" si="43"/>
        <v>5</v>
      </c>
      <c r="F69" s="124">
        <f t="shared" si="132"/>
        <v>0</v>
      </c>
      <c r="G69" s="124">
        <f t="shared" si="133"/>
        <v>0</v>
      </c>
      <c r="H69" s="124">
        <f t="shared" si="141"/>
        <v>0</v>
      </c>
      <c r="I69" s="124">
        <f t="shared" si="142"/>
        <v>0</v>
      </c>
      <c r="J69" s="124">
        <f t="shared" si="143"/>
        <v>0</v>
      </c>
      <c r="K69" s="124">
        <f t="shared" si="144"/>
        <v>0</v>
      </c>
      <c r="L69" s="139">
        <f t="shared" si="48"/>
        <v>4</v>
      </c>
      <c r="M69" s="124">
        <f t="shared" si="134"/>
        <v>0</v>
      </c>
      <c r="N69" s="124">
        <f t="shared" si="134"/>
        <v>0</v>
      </c>
      <c r="O69" s="124">
        <f t="shared" si="134"/>
        <v>0</v>
      </c>
      <c r="P69" s="124">
        <f t="shared" si="134"/>
        <v>0</v>
      </c>
      <c r="Q69" s="124">
        <f t="shared" si="134"/>
        <v>0</v>
      </c>
      <c r="R69" s="124">
        <f t="shared" si="134"/>
        <v>0</v>
      </c>
      <c r="S69" s="139">
        <f t="shared" si="49"/>
        <v>8</v>
      </c>
      <c r="T69" s="124">
        <f t="shared" si="135"/>
        <v>0</v>
      </c>
      <c r="U69" s="124">
        <f t="shared" si="136"/>
        <v>0</v>
      </c>
      <c r="V69" s="124">
        <f t="shared" si="137"/>
        <v>0</v>
      </c>
      <c r="W69" s="124">
        <f t="shared" si="138"/>
        <v>0</v>
      </c>
      <c r="X69" s="124">
        <f t="shared" si="139"/>
        <v>0</v>
      </c>
      <c r="Y69" s="124">
        <f t="shared" si="140"/>
        <v>0</v>
      </c>
      <c r="Z69" s="139">
        <f t="shared" si="55"/>
        <v>8</v>
      </c>
      <c r="AA69" s="124">
        <f t="shared" si="56"/>
        <v>0</v>
      </c>
      <c r="AB69" s="124">
        <f t="shared" si="57"/>
        <v>0</v>
      </c>
      <c r="AC69" s="124">
        <f t="shared" si="58"/>
        <v>0</v>
      </c>
      <c r="AD69" s="124">
        <f t="shared" si="59"/>
        <v>0</v>
      </c>
      <c r="AE69" s="124">
        <f t="shared" si="60"/>
        <v>0</v>
      </c>
      <c r="AF69" s="124">
        <f t="shared" si="61"/>
        <v>0</v>
      </c>
      <c r="AG69" s="139">
        <f t="shared" si="62"/>
        <v>5</v>
      </c>
      <c r="AH69" s="124">
        <f t="shared" si="63"/>
        <v>0</v>
      </c>
      <c r="AI69" s="124">
        <f t="shared" si="64"/>
        <v>0</v>
      </c>
      <c r="AJ69" s="124">
        <f t="shared" si="65"/>
        <v>0</v>
      </c>
      <c r="AK69" s="124">
        <f t="shared" si="66"/>
        <v>0</v>
      </c>
      <c r="AL69" s="124">
        <f t="shared" si="67"/>
        <v>0</v>
      </c>
      <c r="AM69" s="124">
        <f t="shared" si="68"/>
        <v>0</v>
      </c>
      <c r="AN69" s="139">
        <f t="shared" si="69"/>
        <v>5</v>
      </c>
      <c r="AO69" s="124">
        <f t="shared" si="70"/>
        <v>0</v>
      </c>
      <c r="AP69" s="124">
        <f t="shared" si="71"/>
        <v>0</v>
      </c>
      <c r="AQ69" s="124">
        <f t="shared" si="72"/>
        <v>0</v>
      </c>
      <c r="AR69" s="124">
        <f t="shared" si="73"/>
        <v>0</v>
      </c>
      <c r="AS69" s="124">
        <f t="shared" si="74"/>
        <v>0</v>
      </c>
      <c r="AT69" s="124">
        <f t="shared" si="75"/>
        <v>0</v>
      </c>
      <c r="AU69" s="139">
        <f t="shared" si="76"/>
        <v>4</v>
      </c>
      <c r="AV69" s="124">
        <f t="shared" si="77"/>
        <v>0</v>
      </c>
      <c r="AW69" s="124">
        <f t="shared" si="78"/>
        <v>0</v>
      </c>
      <c r="AX69" s="124">
        <f t="shared" si="79"/>
        <v>0</v>
      </c>
      <c r="AY69" s="124">
        <f t="shared" si="80"/>
        <v>0</v>
      </c>
      <c r="AZ69" s="124">
        <f t="shared" si="81"/>
        <v>0</v>
      </c>
      <c r="BA69" s="124">
        <f t="shared" si="82"/>
        <v>0</v>
      </c>
      <c r="BB69" s="139">
        <f t="shared" si="83"/>
        <v>8</v>
      </c>
      <c r="BC69" s="124">
        <f t="shared" si="84"/>
        <v>0</v>
      </c>
      <c r="BD69" s="124">
        <f t="shared" si="85"/>
        <v>0</v>
      </c>
      <c r="BE69" s="124">
        <f t="shared" si="86"/>
        <v>0</v>
      </c>
      <c r="BF69" s="124">
        <f t="shared" si="87"/>
        <v>0</v>
      </c>
      <c r="BG69" s="124">
        <f t="shared" si="88"/>
        <v>0</v>
      </c>
      <c r="BH69" s="124">
        <f t="shared" si="89"/>
        <v>0</v>
      </c>
      <c r="BI69" s="139">
        <f t="shared" si="90"/>
        <v>8</v>
      </c>
      <c r="BJ69" s="124">
        <f t="shared" si="91"/>
        <v>0</v>
      </c>
      <c r="BK69" s="124">
        <f t="shared" si="92"/>
        <v>0</v>
      </c>
      <c r="BL69" s="124">
        <f t="shared" si="93"/>
        <v>0</v>
      </c>
      <c r="BM69" s="124">
        <f t="shared" si="94"/>
        <v>0</v>
      </c>
      <c r="BN69" s="124">
        <f t="shared" si="95"/>
        <v>0</v>
      </c>
      <c r="BO69" s="124">
        <f t="shared" si="96"/>
        <v>0</v>
      </c>
      <c r="BP69" s="139">
        <f t="shared" si="97"/>
        <v>5</v>
      </c>
      <c r="BQ69" s="124">
        <f t="shared" si="98"/>
        <v>0</v>
      </c>
      <c r="BR69" s="124">
        <f t="shared" si="99"/>
        <v>0</v>
      </c>
      <c r="BS69" s="124">
        <f t="shared" si="100"/>
        <v>0</v>
      </c>
      <c r="BT69" s="124">
        <f t="shared" si="101"/>
        <v>0</v>
      </c>
      <c r="BU69" s="124">
        <f t="shared" si="102"/>
        <v>0</v>
      </c>
      <c r="BV69" s="124">
        <f t="shared" si="103"/>
        <v>0</v>
      </c>
      <c r="BW69" s="139">
        <f t="shared" si="104"/>
        <v>1</v>
      </c>
      <c r="BX69" s="124">
        <f t="shared" si="105"/>
        <v>0</v>
      </c>
      <c r="BY69" s="124">
        <f t="shared" si="106"/>
        <v>0</v>
      </c>
      <c r="BZ69" s="124">
        <f t="shared" si="107"/>
        <v>0</v>
      </c>
      <c r="CA69" s="124">
        <f t="shared" si="108"/>
        <v>0</v>
      </c>
      <c r="CB69" s="124">
        <f t="shared" si="109"/>
        <v>0</v>
      </c>
      <c r="CC69" s="124">
        <f t="shared" si="110"/>
        <v>0</v>
      </c>
      <c r="CD69" s="139">
        <f t="shared" si="111"/>
        <v>1</v>
      </c>
      <c r="CE69" s="124">
        <f t="shared" si="112"/>
        <v>0</v>
      </c>
      <c r="CF69" s="124">
        <f t="shared" si="113"/>
        <v>0</v>
      </c>
      <c r="CG69" s="124">
        <f t="shared" si="114"/>
        <v>0</v>
      </c>
      <c r="CH69" s="124">
        <f t="shared" si="115"/>
        <v>0</v>
      </c>
      <c r="CI69" s="124">
        <f t="shared" si="116"/>
        <v>0</v>
      </c>
      <c r="CJ69" s="124">
        <f t="shared" si="117"/>
        <v>0</v>
      </c>
      <c r="CK69" s="139">
        <f t="shared" si="118"/>
        <v>1</v>
      </c>
      <c r="CL69" s="124">
        <f t="shared" si="119"/>
        <v>0</v>
      </c>
      <c r="CM69" s="124">
        <f t="shared" si="120"/>
        <v>0</v>
      </c>
      <c r="CN69" s="124">
        <f t="shared" si="121"/>
        <v>0</v>
      </c>
      <c r="CO69" s="124">
        <f t="shared" si="122"/>
        <v>0</v>
      </c>
      <c r="CP69" s="124">
        <f t="shared" si="123"/>
        <v>0</v>
      </c>
      <c r="CQ69" s="124">
        <f t="shared" si="124"/>
        <v>0</v>
      </c>
      <c r="CR69" s="139">
        <f t="shared" si="125"/>
        <v>1</v>
      </c>
      <c r="CS69" s="124">
        <f t="shared" si="126"/>
        <v>0</v>
      </c>
      <c r="CT69" s="124">
        <f t="shared" si="127"/>
        <v>0</v>
      </c>
      <c r="CU69" s="124">
        <f t="shared" si="128"/>
        <v>0</v>
      </c>
      <c r="CV69" s="124">
        <f t="shared" si="129"/>
        <v>0</v>
      </c>
      <c r="CW69" s="124">
        <f t="shared" si="130"/>
        <v>0</v>
      </c>
      <c r="CX69" s="124">
        <f t="shared" si="131"/>
        <v>0</v>
      </c>
    </row>
    <row r="70" spans="1:102" x14ac:dyDescent="0.25">
      <c r="A70" s="137">
        <f>Teams!B49</f>
        <v>0</v>
      </c>
      <c r="B70" s="137" t="str">
        <f>Teams!C49</f>
        <v/>
      </c>
      <c r="C70" s="137" t="str">
        <f>Teams!D49</f>
        <v/>
      </c>
      <c r="D70" s="136" t="str">
        <f t="shared" si="42"/>
        <v/>
      </c>
      <c r="E70" s="139">
        <f t="shared" si="43"/>
        <v>5</v>
      </c>
      <c r="F70" s="124">
        <f t="shared" si="132"/>
        <v>0</v>
      </c>
      <c r="G70" s="124">
        <f t="shared" si="133"/>
        <v>0</v>
      </c>
      <c r="H70" s="124">
        <f t="shared" si="141"/>
        <v>0</v>
      </c>
      <c r="I70" s="124">
        <f t="shared" si="142"/>
        <v>0</v>
      </c>
      <c r="J70" s="124">
        <f t="shared" si="143"/>
        <v>0</v>
      </c>
      <c r="K70" s="124">
        <f t="shared" si="144"/>
        <v>0</v>
      </c>
      <c r="L70" s="139">
        <f t="shared" si="48"/>
        <v>4</v>
      </c>
      <c r="M70" s="124">
        <f t="shared" si="134"/>
        <v>0</v>
      </c>
      <c r="N70" s="124">
        <f t="shared" si="134"/>
        <v>0</v>
      </c>
      <c r="O70" s="124">
        <f t="shared" si="134"/>
        <v>0</v>
      </c>
      <c r="P70" s="124">
        <f t="shared" si="134"/>
        <v>0</v>
      </c>
      <c r="Q70" s="124">
        <f t="shared" si="134"/>
        <v>0</v>
      </c>
      <c r="R70" s="124">
        <f t="shared" si="134"/>
        <v>0</v>
      </c>
      <c r="S70" s="139">
        <f t="shared" si="49"/>
        <v>8</v>
      </c>
      <c r="T70" s="124">
        <f t="shared" si="135"/>
        <v>0</v>
      </c>
      <c r="U70" s="124">
        <f t="shared" si="136"/>
        <v>0</v>
      </c>
      <c r="V70" s="124">
        <f t="shared" si="137"/>
        <v>0</v>
      </c>
      <c r="W70" s="124">
        <f t="shared" si="138"/>
        <v>0</v>
      </c>
      <c r="X70" s="124">
        <f t="shared" si="139"/>
        <v>0</v>
      </c>
      <c r="Y70" s="124">
        <f t="shared" si="140"/>
        <v>0</v>
      </c>
      <c r="Z70" s="139">
        <f t="shared" si="55"/>
        <v>8</v>
      </c>
      <c r="AA70" s="124">
        <f t="shared" si="56"/>
        <v>0</v>
      </c>
      <c r="AB70" s="124">
        <f t="shared" si="57"/>
        <v>0</v>
      </c>
      <c r="AC70" s="124">
        <f t="shared" si="58"/>
        <v>0</v>
      </c>
      <c r="AD70" s="124">
        <f t="shared" si="59"/>
        <v>0</v>
      </c>
      <c r="AE70" s="124">
        <f t="shared" si="60"/>
        <v>0</v>
      </c>
      <c r="AF70" s="124">
        <f t="shared" si="61"/>
        <v>0</v>
      </c>
      <c r="AG70" s="139">
        <f t="shared" si="62"/>
        <v>5</v>
      </c>
      <c r="AH70" s="124">
        <f t="shared" si="63"/>
        <v>0</v>
      </c>
      <c r="AI70" s="124">
        <f t="shared" si="64"/>
        <v>0</v>
      </c>
      <c r="AJ70" s="124">
        <f t="shared" si="65"/>
        <v>0</v>
      </c>
      <c r="AK70" s="124">
        <f t="shared" si="66"/>
        <v>0</v>
      </c>
      <c r="AL70" s="124">
        <f t="shared" si="67"/>
        <v>0</v>
      </c>
      <c r="AM70" s="124">
        <f t="shared" si="68"/>
        <v>0</v>
      </c>
      <c r="AN70" s="139">
        <f t="shared" si="69"/>
        <v>5</v>
      </c>
      <c r="AO70" s="124">
        <f t="shared" si="70"/>
        <v>0</v>
      </c>
      <c r="AP70" s="124">
        <f t="shared" si="71"/>
        <v>0</v>
      </c>
      <c r="AQ70" s="124">
        <f t="shared" si="72"/>
        <v>0</v>
      </c>
      <c r="AR70" s="124">
        <f t="shared" si="73"/>
        <v>0</v>
      </c>
      <c r="AS70" s="124">
        <f t="shared" si="74"/>
        <v>0</v>
      </c>
      <c r="AT70" s="124">
        <f t="shared" si="75"/>
        <v>0</v>
      </c>
      <c r="AU70" s="139">
        <f t="shared" si="76"/>
        <v>4</v>
      </c>
      <c r="AV70" s="124">
        <f t="shared" si="77"/>
        <v>0</v>
      </c>
      <c r="AW70" s="124">
        <f t="shared" si="78"/>
        <v>0</v>
      </c>
      <c r="AX70" s="124">
        <f t="shared" si="79"/>
        <v>0</v>
      </c>
      <c r="AY70" s="124">
        <f t="shared" si="80"/>
        <v>0</v>
      </c>
      <c r="AZ70" s="124">
        <f t="shared" si="81"/>
        <v>0</v>
      </c>
      <c r="BA70" s="124">
        <f t="shared" si="82"/>
        <v>0</v>
      </c>
      <c r="BB70" s="139">
        <f t="shared" si="83"/>
        <v>8</v>
      </c>
      <c r="BC70" s="124">
        <f t="shared" si="84"/>
        <v>0</v>
      </c>
      <c r="BD70" s="124">
        <f t="shared" si="85"/>
        <v>0</v>
      </c>
      <c r="BE70" s="124">
        <f t="shared" si="86"/>
        <v>0</v>
      </c>
      <c r="BF70" s="124">
        <f t="shared" si="87"/>
        <v>0</v>
      </c>
      <c r="BG70" s="124">
        <f t="shared" si="88"/>
        <v>0</v>
      </c>
      <c r="BH70" s="124">
        <f t="shared" si="89"/>
        <v>0</v>
      </c>
      <c r="BI70" s="139">
        <f t="shared" si="90"/>
        <v>8</v>
      </c>
      <c r="BJ70" s="124">
        <f t="shared" si="91"/>
        <v>0</v>
      </c>
      <c r="BK70" s="124">
        <f t="shared" si="92"/>
        <v>0</v>
      </c>
      <c r="BL70" s="124">
        <f t="shared" si="93"/>
        <v>0</v>
      </c>
      <c r="BM70" s="124">
        <f t="shared" si="94"/>
        <v>0</v>
      </c>
      <c r="BN70" s="124">
        <f t="shared" si="95"/>
        <v>0</v>
      </c>
      <c r="BO70" s="124">
        <f t="shared" si="96"/>
        <v>0</v>
      </c>
      <c r="BP70" s="139">
        <f t="shared" si="97"/>
        <v>5</v>
      </c>
      <c r="BQ70" s="124">
        <f t="shared" si="98"/>
        <v>0</v>
      </c>
      <c r="BR70" s="124">
        <f t="shared" si="99"/>
        <v>0</v>
      </c>
      <c r="BS70" s="124">
        <f t="shared" si="100"/>
        <v>0</v>
      </c>
      <c r="BT70" s="124">
        <f t="shared" si="101"/>
        <v>0</v>
      </c>
      <c r="BU70" s="124">
        <f t="shared" si="102"/>
        <v>0</v>
      </c>
      <c r="BV70" s="124">
        <f t="shared" si="103"/>
        <v>0</v>
      </c>
      <c r="BW70" s="139">
        <f t="shared" si="104"/>
        <v>1</v>
      </c>
      <c r="BX70" s="124">
        <f t="shared" si="105"/>
        <v>0</v>
      </c>
      <c r="BY70" s="124">
        <f t="shared" si="106"/>
        <v>0</v>
      </c>
      <c r="BZ70" s="124">
        <f t="shared" si="107"/>
        <v>0</v>
      </c>
      <c r="CA70" s="124">
        <f t="shared" si="108"/>
        <v>0</v>
      </c>
      <c r="CB70" s="124">
        <f t="shared" si="109"/>
        <v>0</v>
      </c>
      <c r="CC70" s="124">
        <f t="shared" si="110"/>
        <v>0</v>
      </c>
      <c r="CD70" s="139">
        <f t="shared" si="111"/>
        <v>1</v>
      </c>
      <c r="CE70" s="124">
        <f t="shared" si="112"/>
        <v>0</v>
      </c>
      <c r="CF70" s="124">
        <f t="shared" si="113"/>
        <v>0</v>
      </c>
      <c r="CG70" s="124">
        <f t="shared" si="114"/>
        <v>0</v>
      </c>
      <c r="CH70" s="124">
        <f t="shared" si="115"/>
        <v>0</v>
      </c>
      <c r="CI70" s="124">
        <f t="shared" si="116"/>
        <v>0</v>
      </c>
      <c r="CJ70" s="124">
        <f t="shared" si="117"/>
        <v>0</v>
      </c>
      <c r="CK70" s="139">
        <f t="shared" si="118"/>
        <v>1</v>
      </c>
      <c r="CL70" s="124">
        <f t="shared" si="119"/>
        <v>0</v>
      </c>
      <c r="CM70" s="124">
        <f t="shared" si="120"/>
        <v>0</v>
      </c>
      <c r="CN70" s="124">
        <f t="shared" si="121"/>
        <v>0</v>
      </c>
      <c r="CO70" s="124">
        <f t="shared" si="122"/>
        <v>0</v>
      </c>
      <c r="CP70" s="124">
        <f t="shared" si="123"/>
        <v>0</v>
      </c>
      <c r="CQ70" s="124">
        <f t="shared" si="124"/>
        <v>0</v>
      </c>
      <c r="CR70" s="139">
        <f t="shared" si="125"/>
        <v>1</v>
      </c>
      <c r="CS70" s="124">
        <f t="shared" si="126"/>
        <v>0</v>
      </c>
      <c r="CT70" s="124">
        <f t="shared" si="127"/>
        <v>0</v>
      </c>
      <c r="CU70" s="124">
        <f t="shared" si="128"/>
        <v>0</v>
      </c>
      <c r="CV70" s="124">
        <f t="shared" si="129"/>
        <v>0</v>
      </c>
      <c r="CW70" s="124">
        <f t="shared" si="130"/>
        <v>0</v>
      </c>
      <c r="CX70" s="124">
        <f t="shared" si="131"/>
        <v>0</v>
      </c>
    </row>
    <row r="73" spans="1:102" x14ac:dyDescent="0.25">
      <c r="A73" s="138" t="str">
        <f>Teams!B3</f>
        <v>Lizenz-Nr:</v>
      </c>
      <c r="B73" s="138" t="str">
        <f>Teams!C3</f>
        <v>Name</v>
      </c>
      <c r="C73" s="138" t="str">
        <f>Teams!D3</f>
        <v>Vorname</v>
      </c>
      <c r="E73" s="159" t="s">
        <v>79</v>
      </c>
      <c r="F73" s="160"/>
      <c r="G73" s="160"/>
      <c r="H73" s="160"/>
      <c r="I73" s="160"/>
      <c r="J73" s="161"/>
      <c r="K73" s="159" t="s">
        <v>80</v>
      </c>
      <c r="L73" s="160"/>
      <c r="M73" s="160"/>
      <c r="N73" s="160"/>
      <c r="O73" s="160"/>
      <c r="P73" s="161"/>
      <c r="Q73" s="159" t="s">
        <v>81</v>
      </c>
      <c r="R73" s="160"/>
      <c r="S73" s="160"/>
      <c r="T73" s="160"/>
      <c r="U73" s="160"/>
      <c r="V73" s="161"/>
      <c r="W73" s="159" t="s">
        <v>82</v>
      </c>
      <c r="X73" s="160"/>
      <c r="Y73" s="160"/>
      <c r="Z73" s="160"/>
      <c r="AA73" s="160"/>
      <c r="AB73" s="161"/>
      <c r="AC73" s="159" t="s">
        <v>83</v>
      </c>
      <c r="AD73" s="160"/>
      <c r="AE73" s="160"/>
      <c r="AF73" s="160"/>
      <c r="AG73" s="160"/>
      <c r="AH73" s="161"/>
      <c r="AI73" s="159" t="s">
        <v>84</v>
      </c>
      <c r="AJ73" s="160"/>
      <c r="AK73" s="160"/>
      <c r="AL73" s="160"/>
      <c r="AM73" s="160"/>
      <c r="AN73" s="161"/>
      <c r="AO73" s="159" t="s">
        <v>85</v>
      </c>
      <c r="AP73" s="160"/>
      <c r="AQ73" s="160"/>
      <c r="AR73" s="160"/>
      <c r="AS73" s="160"/>
      <c r="AT73" s="161"/>
      <c r="AU73" s="159" t="s">
        <v>134</v>
      </c>
      <c r="AV73" s="160"/>
      <c r="AW73" s="160"/>
      <c r="AX73" s="160"/>
      <c r="AY73" s="160"/>
      <c r="AZ73" s="161"/>
      <c r="BA73" s="159" t="s">
        <v>135</v>
      </c>
      <c r="BB73" s="160"/>
      <c r="BC73" s="160"/>
      <c r="BD73" s="160"/>
      <c r="BE73" s="160"/>
      <c r="BF73" s="161"/>
      <c r="BG73" s="159" t="s">
        <v>136</v>
      </c>
      <c r="BH73" s="160"/>
      <c r="BI73" s="160"/>
      <c r="BJ73" s="160"/>
      <c r="BK73" s="160"/>
      <c r="BL73" s="161"/>
      <c r="BM73" s="159" t="s">
        <v>137</v>
      </c>
      <c r="BN73" s="160"/>
      <c r="BO73" s="160"/>
      <c r="BP73" s="160"/>
      <c r="BQ73" s="160"/>
      <c r="BR73" s="161"/>
      <c r="BS73" s="159" t="s">
        <v>138</v>
      </c>
      <c r="BT73" s="160"/>
      <c r="BU73" s="160"/>
      <c r="BV73" s="160"/>
      <c r="BW73" s="160"/>
      <c r="BX73" s="161"/>
      <c r="BY73" s="159" t="s">
        <v>139</v>
      </c>
      <c r="BZ73" s="160"/>
      <c r="CA73" s="160"/>
      <c r="CB73" s="160"/>
      <c r="CC73" s="160"/>
      <c r="CD73" s="161"/>
      <c r="CE73" s="159" t="s">
        <v>140</v>
      </c>
      <c r="CF73" s="160"/>
      <c r="CG73" s="160"/>
      <c r="CH73" s="160"/>
      <c r="CI73" s="160"/>
      <c r="CJ73" s="161"/>
    </row>
    <row r="74" spans="1:102" x14ac:dyDescent="0.25">
      <c r="A74" s="137" t="str">
        <f>Teams!B4</f>
        <v>01481</v>
      </c>
      <c r="B74" s="137" t="str">
        <f>Teams!C4</f>
        <v>Tellenbach</v>
      </c>
      <c r="C74" s="137" t="str">
        <f>Teams!D4</f>
        <v>Hansruedi</v>
      </c>
      <c r="E74" s="124">
        <f>IF(F39=0,"",F39)</f>
        <v>170</v>
      </c>
      <c r="F74" s="124">
        <f t="shared" ref="F74:J74" si="145">IF(G39=0,"",G39)</f>
        <v>172</v>
      </c>
      <c r="G74" s="124">
        <f t="shared" si="145"/>
        <v>158</v>
      </c>
      <c r="H74" s="124">
        <f t="shared" si="145"/>
        <v>148</v>
      </c>
      <c r="I74" s="124">
        <f t="shared" si="145"/>
        <v>159</v>
      </c>
      <c r="J74" s="124">
        <f t="shared" si="145"/>
        <v>158</v>
      </c>
      <c r="K74" s="124">
        <f>IF(M39=0,"",M39)</f>
        <v>167</v>
      </c>
      <c r="L74" s="124">
        <f t="shared" ref="L74:P74" si="146">IF(N39=0,"",N39)</f>
        <v>163</v>
      </c>
      <c r="M74" s="124">
        <f t="shared" si="146"/>
        <v>181</v>
      </c>
      <c r="N74" s="124">
        <f t="shared" si="146"/>
        <v>189</v>
      </c>
      <c r="O74" s="124">
        <f t="shared" si="146"/>
        <v>153</v>
      </c>
      <c r="P74" s="124">
        <f t="shared" si="146"/>
        <v>139</v>
      </c>
      <c r="Q74" s="124">
        <f>IF(T39=0,"",T39)</f>
        <v>167</v>
      </c>
      <c r="R74" s="124">
        <f t="shared" ref="R74:V74" si="147">IF(U39=0,"",U39)</f>
        <v>171</v>
      </c>
      <c r="S74" s="124">
        <f t="shared" si="147"/>
        <v>172</v>
      </c>
      <c r="T74" s="124">
        <f t="shared" si="147"/>
        <v>186</v>
      </c>
      <c r="U74" s="124">
        <f t="shared" si="147"/>
        <v>137</v>
      </c>
      <c r="V74" s="124">
        <f t="shared" si="147"/>
        <v>151</v>
      </c>
      <c r="W74" s="124" t="str">
        <f>IF(AA39=0,"",AA39)</f>
        <v/>
      </c>
      <c r="X74" s="124" t="str">
        <f t="shared" ref="X74:AB74" si="148">IF(AB39=0,"",AB39)</f>
        <v/>
      </c>
      <c r="Y74" s="124" t="str">
        <f t="shared" si="148"/>
        <v/>
      </c>
      <c r="Z74" s="124" t="str">
        <f t="shared" si="148"/>
        <v/>
      </c>
      <c r="AA74" s="124" t="str">
        <f t="shared" si="148"/>
        <v/>
      </c>
      <c r="AB74" s="124" t="str">
        <f t="shared" si="148"/>
        <v/>
      </c>
      <c r="AC74" s="124" t="str">
        <f>IF(AH39=0,"",AH39)</f>
        <v/>
      </c>
      <c r="AD74" s="124" t="str">
        <f t="shared" ref="AD74:AH74" si="149">IF(AI39=0,"",AI39)</f>
        <v/>
      </c>
      <c r="AE74" s="124" t="str">
        <f t="shared" si="149"/>
        <v/>
      </c>
      <c r="AF74" s="124" t="str">
        <f t="shared" si="149"/>
        <v/>
      </c>
      <c r="AG74" s="124" t="str">
        <f t="shared" si="149"/>
        <v/>
      </c>
      <c r="AH74" s="124" t="str">
        <f t="shared" si="149"/>
        <v/>
      </c>
      <c r="AI74" s="124" t="str">
        <f>IF(AO39=0,"",AO39)</f>
        <v/>
      </c>
      <c r="AJ74" s="124" t="str">
        <f t="shared" ref="AJ74:AN74" si="150">IF(AP39=0,"",AP39)</f>
        <v/>
      </c>
      <c r="AK74" s="124" t="str">
        <f t="shared" si="150"/>
        <v/>
      </c>
      <c r="AL74" s="124" t="str">
        <f t="shared" si="150"/>
        <v/>
      </c>
      <c r="AM74" s="124" t="str">
        <f t="shared" si="150"/>
        <v/>
      </c>
      <c r="AN74" s="124" t="str">
        <f t="shared" si="150"/>
        <v/>
      </c>
      <c r="AO74" s="124" t="str">
        <f>IF(AV39=0,"",AV39)</f>
        <v/>
      </c>
      <c r="AP74" s="124" t="str">
        <f t="shared" ref="AP74:AT74" si="151">IF(AW39=0,"",AW39)</f>
        <v/>
      </c>
      <c r="AQ74" s="124" t="str">
        <f t="shared" si="151"/>
        <v/>
      </c>
      <c r="AR74" s="124" t="str">
        <f t="shared" si="151"/>
        <v/>
      </c>
      <c r="AS74" s="124" t="str">
        <f t="shared" si="151"/>
        <v/>
      </c>
      <c r="AT74" s="124" t="str">
        <f t="shared" si="151"/>
        <v/>
      </c>
      <c r="AU74" s="124" t="str">
        <f>IF(BC39=0,"",BC39)</f>
        <v/>
      </c>
      <c r="AV74" s="124" t="str">
        <f t="shared" ref="AV74:AZ74" si="152">IF(BD39=0,"",BD39)</f>
        <v/>
      </c>
      <c r="AW74" s="124" t="str">
        <f t="shared" si="152"/>
        <v/>
      </c>
      <c r="AX74" s="124" t="str">
        <f t="shared" si="152"/>
        <v/>
      </c>
      <c r="AY74" s="124" t="str">
        <f t="shared" si="152"/>
        <v/>
      </c>
      <c r="AZ74" s="124" t="str">
        <f t="shared" si="152"/>
        <v/>
      </c>
      <c r="BA74" s="124" t="str">
        <f>IF(BJ39=0,"",BJ39)</f>
        <v/>
      </c>
      <c r="BB74" s="124" t="str">
        <f t="shared" ref="BB74:BF74" si="153">IF(BK39=0,"",BK39)</f>
        <v/>
      </c>
      <c r="BC74" s="124" t="str">
        <f t="shared" si="153"/>
        <v/>
      </c>
      <c r="BD74" s="124" t="str">
        <f t="shared" si="153"/>
        <v/>
      </c>
      <c r="BE74" s="124" t="str">
        <f t="shared" si="153"/>
        <v/>
      </c>
      <c r="BF74" s="124" t="str">
        <f t="shared" si="153"/>
        <v/>
      </c>
      <c r="BG74" s="124" t="str">
        <f>IF(BQ39=0,"",BQ39)</f>
        <v/>
      </c>
      <c r="BH74" s="124" t="str">
        <f t="shared" ref="BH74:BL74" si="154">IF(BR39=0,"",BR39)</f>
        <v/>
      </c>
      <c r="BI74" s="124" t="str">
        <f t="shared" si="154"/>
        <v/>
      </c>
      <c r="BJ74" s="124" t="str">
        <f t="shared" si="154"/>
        <v/>
      </c>
      <c r="BK74" s="124" t="str">
        <f t="shared" si="154"/>
        <v/>
      </c>
      <c r="BL74" s="124" t="str">
        <f t="shared" si="154"/>
        <v/>
      </c>
      <c r="BM74" s="124" t="e">
        <f>IF(BX39=0,"",BX39)</f>
        <v>#N/A</v>
      </c>
      <c r="BN74" s="124" t="e">
        <f t="shared" ref="BN74:BQ74" si="155">IF(BY39=0,"",BY39)</f>
        <v>#N/A</v>
      </c>
      <c r="BO74" s="124" t="e">
        <f t="shared" si="155"/>
        <v>#N/A</v>
      </c>
      <c r="BP74" s="124" t="e">
        <f t="shared" si="155"/>
        <v>#N/A</v>
      </c>
      <c r="BQ74" s="124" t="e">
        <f t="shared" si="155"/>
        <v>#N/A</v>
      </c>
      <c r="BR74" s="124" t="e">
        <f>IF(CC39=0,"",CC39)</f>
        <v>#N/A</v>
      </c>
      <c r="BS74" s="124" t="e">
        <f>IF(CE39=0,"",CE39)</f>
        <v>#N/A</v>
      </c>
      <c r="BT74" s="124" t="e">
        <f t="shared" ref="BT74:BX74" si="156">IF(CF39=0,"",CF39)</f>
        <v>#N/A</v>
      </c>
      <c r="BU74" s="124" t="e">
        <f t="shared" si="156"/>
        <v>#N/A</v>
      </c>
      <c r="BV74" s="124" t="e">
        <f t="shared" si="156"/>
        <v>#N/A</v>
      </c>
      <c r="BW74" s="124" t="e">
        <f t="shared" si="156"/>
        <v>#N/A</v>
      </c>
      <c r="BX74" s="124" t="e">
        <f t="shared" si="156"/>
        <v>#N/A</v>
      </c>
      <c r="BY74" s="124" t="e">
        <f>IF(CL39=0,"",CL39)</f>
        <v>#N/A</v>
      </c>
      <c r="BZ74" s="124" t="e">
        <f t="shared" ref="BZ74:CD74" si="157">IF(CM39=0,"",CM39)</f>
        <v>#N/A</v>
      </c>
      <c r="CA74" s="124" t="e">
        <f t="shared" si="157"/>
        <v>#N/A</v>
      </c>
      <c r="CB74" s="124" t="e">
        <f t="shared" si="157"/>
        <v>#N/A</v>
      </c>
      <c r="CC74" s="124" t="e">
        <f t="shared" si="157"/>
        <v>#N/A</v>
      </c>
      <c r="CD74" s="124" t="e">
        <f t="shared" si="157"/>
        <v>#N/A</v>
      </c>
      <c r="CE74" s="124" t="e">
        <f>IF(CS39=0,"",CS39)</f>
        <v>#N/A</v>
      </c>
      <c r="CF74" s="124" t="e">
        <f t="shared" ref="CF74:CJ74" si="158">IF(CT39=0,"",CT39)</f>
        <v>#N/A</v>
      </c>
      <c r="CG74" s="124" t="e">
        <f t="shared" si="158"/>
        <v>#N/A</v>
      </c>
      <c r="CH74" s="124" t="e">
        <f t="shared" si="158"/>
        <v>#N/A</v>
      </c>
      <c r="CI74" s="124" t="e">
        <f t="shared" si="158"/>
        <v>#N/A</v>
      </c>
      <c r="CJ74" s="124" t="e">
        <f t="shared" si="158"/>
        <v>#N/A</v>
      </c>
    </row>
    <row r="75" spans="1:102" x14ac:dyDescent="0.25">
      <c r="A75" s="137" t="str">
        <f>Teams!B5</f>
        <v>02125</v>
      </c>
      <c r="B75" s="137" t="str">
        <f>Teams!C5</f>
        <v>Fehr</v>
      </c>
      <c r="C75" s="137" t="str">
        <f>Teams!D5</f>
        <v>Markus</v>
      </c>
      <c r="E75" s="124">
        <f t="shared" ref="E75:J75" si="159">IF(F40=0,"",F40)</f>
        <v>162</v>
      </c>
      <c r="F75" s="124">
        <f t="shared" si="159"/>
        <v>133</v>
      </c>
      <c r="G75" s="124">
        <f t="shared" si="159"/>
        <v>176</v>
      </c>
      <c r="H75" s="124">
        <f t="shared" si="159"/>
        <v>157</v>
      </c>
      <c r="I75" s="124">
        <f t="shared" si="159"/>
        <v>136</v>
      </c>
      <c r="J75" s="124">
        <f t="shared" si="159"/>
        <v>133</v>
      </c>
      <c r="K75" s="124">
        <f t="shared" ref="K75:K105" si="160">IF(M40=0,"",M40)</f>
        <v>122</v>
      </c>
      <c r="L75" s="124">
        <f t="shared" ref="L75:L105" si="161">IF(N40=0,"",N40)</f>
        <v>135</v>
      </c>
      <c r="M75" s="124">
        <f t="shared" ref="M75:M105" si="162">IF(O40=0,"",O40)</f>
        <v>150</v>
      </c>
      <c r="N75" s="124">
        <f t="shared" ref="N75:N105" si="163">IF(P40=0,"",P40)</f>
        <v>144</v>
      </c>
      <c r="O75" s="124">
        <f t="shared" ref="O75:O105" si="164">IF(Q40=0,"",Q40)</f>
        <v>149</v>
      </c>
      <c r="P75" s="124">
        <f t="shared" ref="P75:P105" si="165">IF(R40=0,"",R40)</f>
        <v>160</v>
      </c>
      <c r="Q75" s="124">
        <f t="shared" ref="Q75:Q105" si="166">IF(T40=0,"",T40)</f>
        <v>134</v>
      </c>
      <c r="R75" s="124">
        <f t="shared" ref="R75:R105" si="167">IF(U40=0,"",U40)</f>
        <v>188</v>
      </c>
      <c r="S75" s="124">
        <f t="shared" ref="S75:S105" si="168">IF(V40=0,"",V40)</f>
        <v>156</v>
      </c>
      <c r="T75" s="124">
        <f t="shared" ref="T75:T105" si="169">IF(W40=0,"",W40)</f>
        <v>133</v>
      </c>
      <c r="U75" s="124">
        <f t="shared" ref="U75:U105" si="170">IF(X40=0,"",X40)</f>
        <v>123</v>
      </c>
      <c r="V75" s="124">
        <f t="shared" ref="V75:V105" si="171">IF(Y40=0,"",Y40)</f>
        <v>127</v>
      </c>
      <c r="W75" s="124" t="str">
        <f t="shared" ref="W75:W105" si="172">IF(AA40=0,"",AA40)</f>
        <v/>
      </c>
      <c r="X75" s="124" t="str">
        <f t="shared" ref="X75:X105" si="173">IF(AB40=0,"",AB40)</f>
        <v/>
      </c>
      <c r="Y75" s="124" t="str">
        <f t="shared" ref="Y75:Y105" si="174">IF(AC40=0,"",AC40)</f>
        <v/>
      </c>
      <c r="Z75" s="124" t="str">
        <f t="shared" ref="Z75:Z105" si="175">IF(AD40=0,"",AD40)</f>
        <v/>
      </c>
      <c r="AA75" s="124" t="str">
        <f t="shared" ref="AA75:AA105" si="176">IF(AE40=0,"",AE40)</f>
        <v/>
      </c>
      <c r="AB75" s="124" t="str">
        <f t="shared" ref="AB75:AB105" si="177">IF(AF40=0,"",AF40)</f>
        <v/>
      </c>
      <c r="AC75" s="124" t="str">
        <f t="shared" ref="AC75:AC105" si="178">IF(AH40=0,"",AH40)</f>
        <v/>
      </c>
      <c r="AD75" s="124" t="str">
        <f t="shared" ref="AD75:AD105" si="179">IF(AI40=0,"",AI40)</f>
        <v/>
      </c>
      <c r="AE75" s="124" t="str">
        <f t="shared" ref="AE75:AE105" si="180">IF(AJ40=0,"",AJ40)</f>
        <v/>
      </c>
      <c r="AF75" s="124" t="str">
        <f t="shared" ref="AF75:AF105" si="181">IF(AK40=0,"",AK40)</f>
        <v/>
      </c>
      <c r="AG75" s="124" t="str">
        <f t="shared" ref="AG75:AG105" si="182">IF(AL40=0,"",AL40)</f>
        <v/>
      </c>
      <c r="AH75" s="124" t="str">
        <f t="shared" ref="AH75:AH105" si="183">IF(AM40=0,"",AM40)</f>
        <v/>
      </c>
      <c r="AI75" s="124" t="str">
        <f t="shared" ref="AI75:AI105" si="184">IF(AO40=0,"",AO40)</f>
        <v/>
      </c>
      <c r="AJ75" s="124" t="str">
        <f t="shared" ref="AJ75:AJ105" si="185">IF(AP40=0,"",AP40)</f>
        <v/>
      </c>
      <c r="AK75" s="124" t="str">
        <f t="shared" ref="AK75:AK105" si="186">IF(AQ40=0,"",AQ40)</f>
        <v/>
      </c>
      <c r="AL75" s="124" t="str">
        <f t="shared" ref="AL75:AL105" si="187">IF(AR40=0,"",AR40)</f>
        <v/>
      </c>
      <c r="AM75" s="124" t="str">
        <f t="shared" ref="AM75:AM105" si="188">IF(AS40=0,"",AS40)</f>
        <v/>
      </c>
      <c r="AN75" s="124" t="str">
        <f t="shared" ref="AN75:AN105" si="189">IF(AT40=0,"",AT40)</f>
        <v/>
      </c>
      <c r="AO75" s="124" t="str">
        <f t="shared" ref="AO75:AO105" si="190">IF(AV40=0,"",AV40)</f>
        <v/>
      </c>
      <c r="AP75" s="124" t="str">
        <f t="shared" ref="AP75:AP105" si="191">IF(AW40=0,"",AW40)</f>
        <v/>
      </c>
      <c r="AQ75" s="124" t="str">
        <f t="shared" ref="AQ75:AQ105" si="192">IF(AX40=0,"",AX40)</f>
        <v/>
      </c>
      <c r="AR75" s="124" t="str">
        <f t="shared" ref="AR75:AR105" si="193">IF(AY40=0,"",AY40)</f>
        <v/>
      </c>
      <c r="AS75" s="124" t="str">
        <f t="shared" ref="AS75:AS105" si="194">IF(AZ40=0,"",AZ40)</f>
        <v/>
      </c>
      <c r="AT75" s="124" t="str">
        <f t="shared" ref="AT75:AT105" si="195">IF(BA40=0,"",BA40)</f>
        <v/>
      </c>
      <c r="AU75" s="124" t="str">
        <f t="shared" ref="AU75:AU105" si="196">IF(BC40=0,"",BC40)</f>
        <v/>
      </c>
      <c r="AV75" s="124" t="str">
        <f t="shared" ref="AV75:AV105" si="197">IF(BD40=0,"",BD40)</f>
        <v/>
      </c>
      <c r="AW75" s="124" t="str">
        <f t="shared" ref="AW75:AW105" si="198">IF(BE40=0,"",BE40)</f>
        <v/>
      </c>
      <c r="AX75" s="124" t="str">
        <f t="shared" ref="AX75:AX105" si="199">IF(BF40=0,"",BF40)</f>
        <v/>
      </c>
      <c r="AY75" s="124" t="str">
        <f t="shared" ref="AY75:AY105" si="200">IF(BG40=0,"",BG40)</f>
        <v/>
      </c>
      <c r="AZ75" s="124" t="str">
        <f t="shared" ref="AZ75:AZ105" si="201">IF(BH40=0,"",BH40)</f>
        <v/>
      </c>
      <c r="BA75" s="124" t="str">
        <f t="shared" ref="BA75:BA105" si="202">IF(BJ40=0,"",BJ40)</f>
        <v/>
      </c>
      <c r="BB75" s="124" t="str">
        <f t="shared" ref="BB75:BB105" si="203">IF(BK40=0,"",BK40)</f>
        <v/>
      </c>
      <c r="BC75" s="124" t="str">
        <f t="shared" ref="BC75:BC105" si="204">IF(BL40=0,"",BL40)</f>
        <v/>
      </c>
      <c r="BD75" s="124" t="str">
        <f t="shared" ref="BD75:BD105" si="205">IF(BM40=0,"",BM40)</f>
        <v/>
      </c>
      <c r="BE75" s="124" t="str">
        <f t="shared" ref="BE75:BE105" si="206">IF(BN40=0,"",BN40)</f>
        <v/>
      </c>
      <c r="BF75" s="124" t="str">
        <f t="shared" ref="BF75:BF105" si="207">IF(BO40=0,"",BO40)</f>
        <v/>
      </c>
      <c r="BG75" s="124" t="str">
        <f t="shared" ref="BG75:BG105" si="208">IF(BQ40=0,"",BQ40)</f>
        <v/>
      </c>
      <c r="BH75" s="124" t="str">
        <f t="shared" ref="BH75:BH105" si="209">IF(BR40=0,"",BR40)</f>
        <v/>
      </c>
      <c r="BI75" s="124" t="str">
        <f t="shared" ref="BI75:BI105" si="210">IF(BS40=0,"",BS40)</f>
        <v/>
      </c>
      <c r="BJ75" s="124" t="str">
        <f t="shared" ref="BJ75:BJ105" si="211">IF(BT40=0,"",BT40)</f>
        <v/>
      </c>
      <c r="BK75" s="124" t="str">
        <f t="shared" ref="BK75:BK105" si="212">IF(BU40=0,"",BU40)</f>
        <v/>
      </c>
      <c r="BL75" s="124" t="str">
        <f t="shared" ref="BL75:BL105" si="213">IF(BV40=0,"",BV40)</f>
        <v/>
      </c>
      <c r="BM75" s="124" t="e">
        <f t="shared" ref="BM75:BM105" si="214">IF(BX40=0,"",BX40)</f>
        <v>#N/A</v>
      </c>
      <c r="BN75" s="124" t="e">
        <f t="shared" ref="BN75:BN105" si="215">IF(BY40=0,"",BY40)</f>
        <v>#N/A</v>
      </c>
      <c r="BO75" s="124" t="e">
        <f t="shared" ref="BO75:BO105" si="216">IF(BZ40=0,"",BZ40)</f>
        <v>#N/A</v>
      </c>
      <c r="BP75" s="124" t="e">
        <f t="shared" ref="BP75:BP105" si="217">IF(CA40=0,"",CA40)</f>
        <v>#N/A</v>
      </c>
      <c r="BQ75" s="124" t="e">
        <f t="shared" ref="BQ75:BR90" si="218">IF(CB40=0,"",CB40)</f>
        <v>#N/A</v>
      </c>
      <c r="BR75" s="124" t="e">
        <f t="shared" si="218"/>
        <v>#N/A</v>
      </c>
      <c r="BS75" s="124" t="e">
        <f t="shared" ref="BS75:BS105" si="219">IF(CE40=0,"",CE40)</f>
        <v>#N/A</v>
      </c>
      <c r="BT75" s="124" t="e">
        <f t="shared" ref="BT75:BT105" si="220">IF(CF40=0,"",CF40)</f>
        <v>#N/A</v>
      </c>
      <c r="BU75" s="124" t="e">
        <f t="shared" ref="BU75:BU105" si="221">IF(CG40=0,"",CG40)</f>
        <v>#N/A</v>
      </c>
      <c r="BV75" s="124" t="e">
        <f t="shared" ref="BV75:BV105" si="222">IF(CH40=0,"",CH40)</f>
        <v>#N/A</v>
      </c>
      <c r="BW75" s="124" t="e">
        <f t="shared" ref="BW75:BW105" si="223">IF(CI40=0,"",CI40)</f>
        <v>#N/A</v>
      </c>
      <c r="BX75" s="124" t="e">
        <f t="shared" ref="BX75:BX105" si="224">IF(CJ40=0,"",CJ40)</f>
        <v>#N/A</v>
      </c>
      <c r="BY75" s="124" t="e">
        <f t="shared" ref="BY75:BY105" si="225">IF(CL40=0,"",CL40)</f>
        <v>#N/A</v>
      </c>
      <c r="BZ75" s="124" t="e">
        <f t="shared" ref="BZ75:BZ105" si="226">IF(CM40=0,"",CM40)</f>
        <v>#N/A</v>
      </c>
      <c r="CA75" s="124" t="e">
        <f t="shared" ref="CA75:CA105" si="227">IF(CN40=0,"",CN40)</f>
        <v>#N/A</v>
      </c>
      <c r="CB75" s="124" t="e">
        <f t="shared" ref="CB75:CB105" si="228">IF(CO40=0,"",CO40)</f>
        <v>#N/A</v>
      </c>
      <c r="CC75" s="124" t="e">
        <f t="shared" ref="CC75:CC105" si="229">IF(CP40=0,"",CP40)</f>
        <v>#N/A</v>
      </c>
      <c r="CD75" s="124" t="e">
        <f t="shared" ref="CD75:CD105" si="230">IF(CQ40=0,"",CQ40)</f>
        <v>#N/A</v>
      </c>
      <c r="CE75" s="124" t="e">
        <f t="shared" ref="CE75:CE105" si="231">IF(CS40=0,"",CS40)</f>
        <v>#N/A</v>
      </c>
      <c r="CF75" s="124" t="e">
        <f t="shared" ref="CF75:CF105" si="232">IF(CT40=0,"",CT40)</f>
        <v>#N/A</v>
      </c>
      <c r="CG75" s="124" t="e">
        <f t="shared" ref="CG75:CG105" si="233">IF(CU40=0,"",CU40)</f>
        <v>#N/A</v>
      </c>
      <c r="CH75" s="124" t="e">
        <f t="shared" ref="CH75:CH105" si="234">IF(CV40=0,"",CV40)</f>
        <v>#N/A</v>
      </c>
      <c r="CI75" s="124" t="e">
        <f t="shared" ref="CI75:CI105" si="235">IF(CW40=0,"",CW40)</f>
        <v>#N/A</v>
      </c>
      <c r="CJ75" s="124" t="e">
        <f t="shared" ref="CJ75:CJ105" si="236">IF(CX40=0,"",CX40)</f>
        <v>#N/A</v>
      </c>
    </row>
    <row r="76" spans="1:102" x14ac:dyDescent="0.25">
      <c r="A76" s="137" t="str">
        <f>Teams!B6</f>
        <v>02561</v>
      </c>
      <c r="B76" s="137" t="str">
        <f>Teams!C6</f>
        <v>Schäpper</v>
      </c>
      <c r="C76" s="137" t="str">
        <f>Teams!D6</f>
        <v>Benjamin</v>
      </c>
      <c r="E76" s="124" t="str">
        <f t="shared" ref="E76:J76" si="237">IF(F41=0,"",F41)</f>
        <v/>
      </c>
      <c r="F76" s="124" t="str">
        <f t="shared" si="237"/>
        <v/>
      </c>
      <c r="G76" s="124" t="str">
        <f t="shared" si="237"/>
        <v/>
      </c>
      <c r="H76" s="124" t="str">
        <f t="shared" si="237"/>
        <v/>
      </c>
      <c r="I76" s="124" t="str">
        <f t="shared" si="237"/>
        <v/>
      </c>
      <c r="J76" s="124" t="str">
        <f t="shared" si="237"/>
        <v/>
      </c>
      <c r="K76" s="124" t="str">
        <f t="shared" si="160"/>
        <v/>
      </c>
      <c r="L76" s="124" t="str">
        <f t="shared" si="161"/>
        <v/>
      </c>
      <c r="M76" s="124" t="str">
        <f t="shared" si="162"/>
        <v/>
      </c>
      <c r="N76" s="124" t="str">
        <f t="shared" si="163"/>
        <v/>
      </c>
      <c r="O76" s="124" t="str">
        <f t="shared" si="164"/>
        <v/>
      </c>
      <c r="P76" s="124" t="str">
        <f t="shared" si="165"/>
        <v/>
      </c>
      <c r="Q76" s="124" t="str">
        <f t="shared" si="166"/>
        <v/>
      </c>
      <c r="R76" s="124" t="str">
        <f t="shared" si="167"/>
        <v/>
      </c>
      <c r="S76" s="124" t="str">
        <f t="shared" si="168"/>
        <v/>
      </c>
      <c r="T76" s="124" t="str">
        <f t="shared" si="169"/>
        <v/>
      </c>
      <c r="U76" s="124" t="str">
        <f t="shared" si="170"/>
        <v/>
      </c>
      <c r="V76" s="124" t="str">
        <f t="shared" si="171"/>
        <v/>
      </c>
      <c r="W76" s="124" t="str">
        <f t="shared" si="172"/>
        <v/>
      </c>
      <c r="X76" s="124" t="str">
        <f t="shared" si="173"/>
        <v/>
      </c>
      <c r="Y76" s="124" t="str">
        <f t="shared" si="174"/>
        <v/>
      </c>
      <c r="Z76" s="124" t="str">
        <f t="shared" si="175"/>
        <v/>
      </c>
      <c r="AA76" s="124" t="str">
        <f t="shared" si="176"/>
        <v/>
      </c>
      <c r="AB76" s="124" t="str">
        <f t="shared" si="177"/>
        <v/>
      </c>
      <c r="AC76" s="124" t="str">
        <f t="shared" si="178"/>
        <v/>
      </c>
      <c r="AD76" s="124" t="str">
        <f t="shared" si="179"/>
        <v/>
      </c>
      <c r="AE76" s="124" t="str">
        <f t="shared" si="180"/>
        <v/>
      </c>
      <c r="AF76" s="124" t="str">
        <f t="shared" si="181"/>
        <v/>
      </c>
      <c r="AG76" s="124" t="str">
        <f t="shared" si="182"/>
        <v/>
      </c>
      <c r="AH76" s="124" t="str">
        <f t="shared" si="183"/>
        <v/>
      </c>
      <c r="AI76" s="124" t="str">
        <f t="shared" si="184"/>
        <v/>
      </c>
      <c r="AJ76" s="124" t="str">
        <f t="shared" si="185"/>
        <v/>
      </c>
      <c r="AK76" s="124" t="str">
        <f t="shared" si="186"/>
        <v/>
      </c>
      <c r="AL76" s="124" t="str">
        <f t="shared" si="187"/>
        <v/>
      </c>
      <c r="AM76" s="124" t="str">
        <f t="shared" si="188"/>
        <v/>
      </c>
      <c r="AN76" s="124" t="str">
        <f t="shared" si="189"/>
        <v/>
      </c>
      <c r="AO76" s="124" t="str">
        <f t="shared" si="190"/>
        <v/>
      </c>
      <c r="AP76" s="124" t="str">
        <f t="shared" si="191"/>
        <v/>
      </c>
      <c r="AQ76" s="124" t="str">
        <f t="shared" si="192"/>
        <v/>
      </c>
      <c r="AR76" s="124" t="str">
        <f t="shared" si="193"/>
        <v/>
      </c>
      <c r="AS76" s="124" t="str">
        <f t="shared" si="194"/>
        <v/>
      </c>
      <c r="AT76" s="124" t="str">
        <f t="shared" si="195"/>
        <v/>
      </c>
      <c r="AU76" s="124" t="str">
        <f t="shared" si="196"/>
        <v/>
      </c>
      <c r="AV76" s="124" t="str">
        <f t="shared" si="197"/>
        <v/>
      </c>
      <c r="AW76" s="124" t="str">
        <f t="shared" si="198"/>
        <v/>
      </c>
      <c r="AX76" s="124" t="str">
        <f t="shared" si="199"/>
        <v/>
      </c>
      <c r="AY76" s="124" t="str">
        <f t="shared" si="200"/>
        <v/>
      </c>
      <c r="AZ76" s="124" t="str">
        <f t="shared" si="201"/>
        <v/>
      </c>
      <c r="BA76" s="124" t="str">
        <f t="shared" si="202"/>
        <v/>
      </c>
      <c r="BB76" s="124" t="str">
        <f t="shared" si="203"/>
        <v/>
      </c>
      <c r="BC76" s="124" t="str">
        <f t="shared" si="204"/>
        <v/>
      </c>
      <c r="BD76" s="124" t="str">
        <f t="shared" si="205"/>
        <v/>
      </c>
      <c r="BE76" s="124" t="str">
        <f t="shared" si="206"/>
        <v/>
      </c>
      <c r="BF76" s="124" t="str">
        <f t="shared" si="207"/>
        <v/>
      </c>
      <c r="BG76" s="124" t="str">
        <f t="shared" si="208"/>
        <v/>
      </c>
      <c r="BH76" s="124" t="str">
        <f t="shared" si="209"/>
        <v/>
      </c>
      <c r="BI76" s="124" t="str">
        <f t="shared" si="210"/>
        <v/>
      </c>
      <c r="BJ76" s="124" t="str">
        <f t="shared" si="211"/>
        <v/>
      </c>
      <c r="BK76" s="124" t="str">
        <f t="shared" si="212"/>
        <v/>
      </c>
      <c r="BL76" s="124" t="str">
        <f t="shared" si="213"/>
        <v/>
      </c>
      <c r="BM76" s="124" t="e">
        <f t="shared" si="214"/>
        <v>#N/A</v>
      </c>
      <c r="BN76" s="124" t="e">
        <f t="shared" si="215"/>
        <v>#N/A</v>
      </c>
      <c r="BO76" s="124" t="e">
        <f t="shared" si="216"/>
        <v>#N/A</v>
      </c>
      <c r="BP76" s="124" t="e">
        <f t="shared" si="217"/>
        <v>#N/A</v>
      </c>
      <c r="BQ76" s="124" t="e">
        <f t="shared" si="218"/>
        <v>#N/A</v>
      </c>
      <c r="BR76" s="124" t="e">
        <f t="shared" ref="BR76:BR105" si="238">IF(CC41=0,"",CC41)</f>
        <v>#N/A</v>
      </c>
      <c r="BS76" s="124" t="e">
        <f t="shared" si="219"/>
        <v>#N/A</v>
      </c>
      <c r="BT76" s="124" t="e">
        <f t="shared" si="220"/>
        <v>#N/A</v>
      </c>
      <c r="BU76" s="124" t="e">
        <f t="shared" si="221"/>
        <v>#N/A</v>
      </c>
      <c r="BV76" s="124" t="e">
        <f t="shared" si="222"/>
        <v>#N/A</v>
      </c>
      <c r="BW76" s="124" t="e">
        <f t="shared" si="223"/>
        <v>#N/A</v>
      </c>
      <c r="BX76" s="124" t="e">
        <f t="shared" si="224"/>
        <v>#N/A</v>
      </c>
      <c r="BY76" s="124" t="e">
        <f t="shared" si="225"/>
        <v>#N/A</v>
      </c>
      <c r="BZ76" s="124" t="e">
        <f t="shared" si="226"/>
        <v>#N/A</v>
      </c>
      <c r="CA76" s="124" t="e">
        <f t="shared" si="227"/>
        <v>#N/A</v>
      </c>
      <c r="CB76" s="124" t="e">
        <f t="shared" si="228"/>
        <v>#N/A</v>
      </c>
      <c r="CC76" s="124" t="e">
        <f t="shared" si="229"/>
        <v>#N/A</v>
      </c>
      <c r="CD76" s="124" t="e">
        <f t="shared" si="230"/>
        <v>#N/A</v>
      </c>
      <c r="CE76" s="124" t="e">
        <f t="shared" si="231"/>
        <v>#N/A</v>
      </c>
      <c r="CF76" s="124" t="e">
        <f t="shared" si="232"/>
        <v>#N/A</v>
      </c>
      <c r="CG76" s="124" t="e">
        <f t="shared" si="233"/>
        <v>#N/A</v>
      </c>
      <c r="CH76" s="124" t="e">
        <f t="shared" si="234"/>
        <v>#N/A</v>
      </c>
      <c r="CI76" s="124" t="e">
        <f t="shared" si="235"/>
        <v>#N/A</v>
      </c>
      <c r="CJ76" s="124" t="e">
        <f t="shared" si="236"/>
        <v>#N/A</v>
      </c>
    </row>
    <row r="77" spans="1:102" x14ac:dyDescent="0.25">
      <c r="A77" s="137" t="str">
        <f>Teams!B7</f>
        <v>02582</v>
      </c>
      <c r="B77" s="137" t="str">
        <f>Teams!C7</f>
        <v>Hodzic</v>
      </c>
      <c r="C77" s="137" t="str">
        <f>Teams!D7</f>
        <v>Levin</v>
      </c>
      <c r="E77" s="124" t="str">
        <f t="shared" ref="E77:J77" si="239">IF(F42=0,"",F42)</f>
        <v/>
      </c>
      <c r="F77" s="124" t="str">
        <f t="shared" si="239"/>
        <v/>
      </c>
      <c r="G77" s="124" t="str">
        <f t="shared" si="239"/>
        <v/>
      </c>
      <c r="H77" s="124" t="str">
        <f t="shared" si="239"/>
        <v/>
      </c>
      <c r="I77" s="124" t="str">
        <f t="shared" si="239"/>
        <v/>
      </c>
      <c r="J77" s="124" t="str">
        <f t="shared" si="239"/>
        <v/>
      </c>
      <c r="K77" s="124" t="str">
        <f t="shared" si="160"/>
        <v/>
      </c>
      <c r="L77" s="124" t="str">
        <f t="shared" si="161"/>
        <v/>
      </c>
      <c r="M77" s="124" t="str">
        <f t="shared" si="162"/>
        <v/>
      </c>
      <c r="N77" s="124" t="str">
        <f t="shared" si="163"/>
        <v/>
      </c>
      <c r="O77" s="124" t="str">
        <f t="shared" si="164"/>
        <v/>
      </c>
      <c r="P77" s="124" t="str">
        <f t="shared" si="165"/>
        <v/>
      </c>
      <c r="Q77" s="124" t="str">
        <f t="shared" si="166"/>
        <v/>
      </c>
      <c r="R77" s="124" t="str">
        <f t="shared" si="167"/>
        <v/>
      </c>
      <c r="S77" s="124" t="str">
        <f t="shared" si="168"/>
        <v/>
      </c>
      <c r="T77" s="124" t="str">
        <f t="shared" si="169"/>
        <v/>
      </c>
      <c r="U77" s="124" t="str">
        <f t="shared" si="170"/>
        <v/>
      </c>
      <c r="V77" s="124" t="str">
        <f t="shared" si="171"/>
        <v/>
      </c>
      <c r="W77" s="124" t="str">
        <f t="shared" si="172"/>
        <v/>
      </c>
      <c r="X77" s="124" t="str">
        <f t="shared" si="173"/>
        <v/>
      </c>
      <c r="Y77" s="124" t="str">
        <f t="shared" si="174"/>
        <v/>
      </c>
      <c r="Z77" s="124" t="str">
        <f t="shared" si="175"/>
        <v/>
      </c>
      <c r="AA77" s="124" t="str">
        <f t="shared" si="176"/>
        <v/>
      </c>
      <c r="AB77" s="124" t="str">
        <f t="shared" si="177"/>
        <v/>
      </c>
      <c r="AC77" s="124" t="str">
        <f t="shared" si="178"/>
        <v/>
      </c>
      <c r="AD77" s="124" t="str">
        <f t="shared" si="179"/>
        <v/>
      </c>
      <c r="AE77" s="124" t="str">
        <f t="shared" si="180"/>
        <v/>
      </c>
      <c r="AF77" s="124" t="str">
        <f t="shared" si="181"/>
        <v/>
      </c>
      <c r="AG77" s="124" t="str">
        <f t="shared" si="182"/>
        <v/>
      </c>
      <c r="AH77" s="124" t="str">
        <f t="shared" si="183"/>
        <v/>
      </c>
      <c r="AI77" s="124" t="str">
        <f t="shared" si="184"/>
        <v/>
      </c>
      <c r="AJ77" s="124" t="str">
        <f t="shared" si="185"/>
        <v/>
      </c>
      <c r="AK77" s="124" t="str">
        <f t="shared" si="186"/>
        <v/>
      </c>
      <c r="AL77" s="124" t="str">
        <f t="shared" si="187"/>
        <v/>
      </c>
      <c r="AM77" s="124" t="str">
        <f t="shared" si="188"/>
        <v/>
      </c>
      <c r="AN77" s="124" t="str">
        <f t="shared" si="189"/>
        <v/>
      </c>
      <c r="AO77" s="124" t="str">
        <f t="shared" si="190"/>
        <v/>
      </c>
      <c r="AP77" s="124" t="str">
        <f t="shared" si="191"/>
        <v/>
      </c>
      <c r="AQ77" s="124" t="str">
        <f t="shared" si="192"/>
        <v/>
      </c>
      <c r="AR77" s="124" t="str">
        <f t="shared" si="193"/>
        <v/>
      </c>
      <c r="AS77" s="124" t="str">
        <f t="shared" si="194"/>
        <v/>
      </c>
      <c r="AT77" s="124" t="str">
        <f t="shared" si="195"/>
        <v/>
      </c>
      <c r="AU77" s="124" t="str">
        <f t="shared" si="196"/>
        <v/>
      </c>
      <c r="AV77" s="124" t="str">
        <f t="shared" si="197"/>
        <v/>
      </c>
      <c r="AW77" s="124" t="str">
        <f t="shared" si="198"/>
        <v/>
      </c>
      <c r="AX77" s="124" t="str">
        <f t="shared" si="199"/>
        <v/>
      </c>
      <c r="AY77" s="124" t="str">
        <f t="shared" si="200"/>
        <v/>
      </c>
      <c r="AZ77" s="124" t="str">
        <f t="shared" si="201"/>
        <v/>
      </c>
      <c r="BA77" s="124" t="str">
        <f t="shared" si="202"/>
        <v/>
      </c>
      <c r="BB77" s="124" t="str">
        <f t="shared" si="203"/>
        <v/>
      </c>
      <c r="BC77" s="124" t="str">
        <f t="shared" si="204"/>
        <v/>
      </c>
      <c r="BD77" s="124" t="str">
        <f t="shared" si="205"/>
        <v/>
      </c>
      <c r="BE77" s="124" t="str">
        <f t="shared" si="206"/>
        <v/>
      </c>
      <c r="BF77" s="124" t="str">
        <f t="shared" si="207"/>
        <v/>
      </c>
      <c r="BG77" s="124" t="str">
        <f t="shared" si="208"/>
        <v/>
      </c>
      <c r="BH77" s="124" t="str">
        <f t="shared" si="209"/>
        <v/>
      </c>
      <c r="BI77" s="124" t="str">
        <f t="shared" si="210"/>
        <v/>
      </c>
      <c r="BJ77" s="124" t="str">
        <f t="shared" si="211"/>
        <v/>
      </c>
      <c r="BK77" s="124" t="str">
        <f t="shared" si="212"/>
        <v/>
      </c>
      <c r="BL77" s="124" t="str">
        <f t="shared" si="213"/>
        <v/>
      </c>
      <c r="BM77" s="124" t="e">
        <f t="shared" si="214"/>
        <v>#N/A</v>
      </c>
      <c r="BN77" s="124" t="e">
        <f t="shared" si="215"/>
        <v>#N/A</v>
      </c>
      <c r="BO77" s="124" t="e">
        <f t="shared" si="216"/>
        <v>#N/A</v>
      </c>
      <c r="BP77" s="124" t="e">
        <f t="shared" si="217"/>
        <v>#N/A</v>
      </c>
      <c r="BQ77" s="124" t="e">
        <f t="shared" si="218"/>
        <v>#N/A</v>
      </c>
      <c r="BR77" s="124" t="e">
        <f t="shared" si="238"/>
        <v>#N/A</v>
      </c>
      <c r="BS77" s="124" t="e">
        <f t="shared" si="219"/>
        <v>#N/A</v>
      </c>
      <c r="BT77" s="124" t="e">
        <f t="shared" si="220"/>
        <v>#N/A</v>
      </c>
      <c r="BU77" s="124" t="e">
        <f t="shared" si="221"/>
        <v>#N/A</v>
      </c>
      <c r="BV77" s="124" t="e">
        <f t="shared" si="222"/>
        <v>#N/A</v>
      </c>
      <c r="BW77" s="124" t="e">
        <f t="shared" si="223"/>
        <v>#N/A</v>
      </c>
      <c r="BX77" s="124" t="e">
        <f t="shared" si="224"/>
        <v>#N/A</v>
      </c>
      <c r="BY77" s="124" t="e">
        <f t="shared" si="225"/>
        <v>#N/A</v>
      </c>
      <c r="BZ77" s="124" t="e">
        <f t="shared" si="226"/>
        <v>#N/A</v>
      </c>
      <c r="CA77" s="124" t="e">
        <f t="shared" si="227"/>
        <v>#N/A</v>
      </c>
      <c r="CB77" s="124" t="e">
        <f t="shared" si="228"/>
        <v>#N/A</v>
      </c>
      <c r="CC77" s="124" t="e">
        <f t="shared" si="229"/>
        <v>#N/A</v>
      </c>
      <c r="CD77" s="124" t="e">
        <f t="shared" si="230"/>
        <v>#N/A</v>
      </c>
      <c r="CE77" s="124" t="e">
        <f t="shared" si="231"/>
        <v>#N/A</v>
      </c>
      <c r="CF77" s="124" t="e">
        <f t="shared" si="232"/>
        <v>#N/A</v>
      </c>
      <c r="CG77" s="124" t="e">
        <f t="shared" si="233"/>
        <v>#N/A</v>
      </c>
      <c r="CH77" s="124" t="e">
        <f t="shared" si="234"/>
        <v>#N/A</v>
      </c>
      <c r="CI77" s="124" t="e">
        <f t="shared" si="235"/>
        <v>#N/A</v>
      </c>
      <c r="CJ77" s="124" t="e">
        <f t="shared" si="236"/>
        <v>#N/A</v>
      </c>
    </row>
    <row r="78" spans="1:102" x14ac:dyDescent="0.25">
      <c r="A78" s="137" t="str">
        <f>Teams!B10</f>
        <v>00870</v>
      </c>
      <c r="B78" s="137" t="str">
        <f>Teams!C10</f>
        <v>Unternährer</v>
      </c>
      <c r="C78" s="137" t="str">
        <f>Teams!D10</f>
        <v>Peter</v>
      </c>
      <c r="E78" s="124" t="str">
        <f t="shared" ref="E78:J78" si="240">IF(F43=0,"",F43)</f>
        <v/>
      </c>
      <c r="F78" s="124" t="str">
        <f t="shared" si="240"/>
        <v/>
      </c>
      <c r="G78" s="124">
        <f t="shared" si="240"/>
        <v>147</v>
      </c>
      <c r="H78" s="124">
        <f t="shared" si="240"/>
        <v>146</v>
      </c>
      <c r="I78" s="124">
        <f t="shared" si="240"/>
        <v>140</v>
      </c>
      <c r="J78" s="124" t="str">
        <f t="shared" si="240"/>
        <v/>
      </c>
      <c r="K78" s="124">
        <f t="shared" si="160"/>
        <v>213</v>
      </c>
      <c r="L78" s="124">
        <f t="shared" si="161"/>
        <v>177</v>
      </c>
      <c r="M78" s="124">
        <f t="shared" si="162"/>
        <v>165</v>
      </c>
      <c r="N78" s="124">
        <f t="shared" si="163"/>
        <v>137</v>
      </c>
      <c r="O78" s="124" t="str">
        <f t="shared" si="164"/>
        <v/>
      </c>
      <c r="P78" s="124" t="str">
        <f t="shared" si="165"/>
        <v/>
      </c>
      <c r="Q78" s="124" t="str">
        <f t="shared" si="166"/>
        <v/>
      </c>
      <c r="R78" s="124" t="str">
        <f t="shared" si="167"/>
        <v/>
      </c>
      <c r="S78" s="124">
        <f t="shared" si="168"/>
        <v>166</v>
      </c>
      <c r="T78" s="124">
        <f t="shared" si="169"/>
        <v>187</v>
      </c>
      <c r="U78" s="124">
        <f t="shared" si="170"/>
        <v>144</v>
      </c>
      <c r="V78" s="124">
        <f t="shared" si="171"/>
        <v>165</v>
      </c>
      <c r="W78" s="124" t="str">
        <f t="shared" si="172"/>
        <v/>
      </c>
      <c r="X78" s="124" t="str">
        <f t="shared" si="173"/>
        <v/>
      </c>
      <c r="Y78" s="124" t="str">
        <f t="shared" si="174"/>
        <v/>
      </c>
      <c r="Z78" s="124" t="str">
        <f t="shared" si="175"/>
        <v/>
      </c>
      <c r="AA78" s="124" t="str">
        <f t="shared" si="176"/>
        <v/>
      </c>
      <c r="AB78" s="124" t="str">
        <f t="shared" si="177"/>
        <v/>
      </c>
      <c r="AC78" s="124" t="str">
        <f t="shared" si="178"/>
        <v/>
      </c>
      <c r="AD78" s="124" t="str">
        <f t="shared" si="179"/>
        <v/>
      </c>
      <c r="AE78" s="124" t="str">
        <f t="shared" si="180"/>
        <v/>
      </c>
      <c r="AF78" s="124" t="str">
        <f t="shared" si="181"/>
        <v/>
      </c>
      <c r="AG78" s="124" t="str">
        <f t="shared" si="182"/>
        <v/>
      </c>
      <c r="AH78" s="124" t="str">
        <f t="shared" si="183"/>
        <v/>
      </c>
      <c r="AI78" s="124" t="str">
        <f t="shared" si="184"/>
        <v/>
      </c>
      <c r="AJ78" s="124" t="str">
        <f t="shared" si="185"/>
        <v/>
      </c>
      <c r="AK78" s="124" t="str">
        <f t="shared" si="186"/>
        <v/>
      </c>
      <c r="AL78" s="124" t="str">
        <f t="shared" si="187"/>
        <v/>
      </c>
      <c r="AM78" s="124" t="str">
        <f t="shared" si="188"/>
        <v/>
      </c>
      <c r="AN78" s="124" t="str">
        <f t="shared" si="189"/>
        <v/>
      </c>
      <c r="AO78" s="124" t="str">
        <f t="shared" si="190"/>
        <v/>
      </c>
      <c r="AP78" s="124" t="str">
        <f t="shared" si="191"/>
        <v/>
      </c>
      <c r="AQ78" s="124" t="str">
        <f t="shared" si="192"/>
        <v/>
      </c>
      <c r="AR78" s="124" t="str">
        <f t="shared" si="193"/>
        <v/>
      </c>
      <c r="AS78" s="124" t="str">
        <f t="shared" si="194"/>
        <v/>
      </c>
      <c r="AT78" s="124" t="str">
        <f t="shared" si="195"/>
        <v/>
      </c>
      <c r="AU78" s="124" t="str">
        <f t="shared" si="196"/>
        <v/>
      </c>
      <c r="AV78" s="124" t="str">
        <f t="shared" si="197"/>
        <v/>
      </c>
      <c r="AW78" s="124" t="str">
        <f t="shared" si="198"/>
        <v/>
      </c>
      <c r="AX78" s="124" t="str">
        <f t="shared" si="199"/>
        <v/>
      </c>
      <c r="AY78" s="124" t="str">
        <f t="shared" si="200"/>
        <v/>
      </c>
      <c r="AZ78" s="124" t="str">
        <f t="shared" si="201"/>
        <v/>
      </c>
      <c r="BA78" s="124" t="str">
        <f t="shared" si="202"/>
        <v/>
      </c>
      <c r="BB78" s="124" t="str">
        <f t="shared" si="203"/>
        <v/>
      </c>
      <c r="BC78" s="124" t="str">
        <f t="shared" si="204"/>
        <v/>
      </c>
      <c r="BD78" s="124" t="str">
        <f t="shared" si="205"/>
        <v/>
      </c>
      <c r="BE78" s="124" t="str">
        <f t="shared" si="206"/>
        <v/>
      </c>
      <c r="BF78" s="124" t="str">
        <f t="shared" si="207"/>
        <v/>
      </c>
      <c r="BG78" s="124" t="str">
        <f t="shared" si="208"/>
        <v/>
      </c>
      <c r="BH78" s="124" t="str">
        <f t="shared" si="209"/>
        <v/>
      </c>
      <c r="BI78" s="124" t="str">
        <f t="shared" si="210"/>
        <v/>
      </c>
      <c r="BJ78" s="124" t="str">
        <f t="shared" si="211"/>
        <v/>
      </c>
      <c r="BK78" s="124" t="str">
        <f t="shared" si="212"/>
        <v/>
      </c>
      <c r="BL78" s="124" t="str">
        <f t="shared" si="213"/>
        <v/>
      </c>
      <c r="BM78" s="124" t="e">
        <f t="shared" si="214"/>
        <v>#N/A</v>
      </c>
      <c r="BN78" s="124" t="e">
        <f t="shared" si="215"/>
        <v>#N/A</v>
      </c>
      <c r="BO78" s="124" t="e">
        <f t="shared" si="216"/>
        <v>#N/A</v>
      </c>
      <c r="BP78" s="124" t="e">
        <f t="shared" si="217"/>
        <v>#N/A</v>
      </c>
      <c r="BQ78" s="124" t="e">
        <f t="shared" si="218"/>
        <v>#N/A</v>
      </c>
      <c r="BR78" s="124" t="e">
        <f t="shared" si="238"/>
        <v>#N/A</v>
      </c>
      <c r="BS78" s="124" t="e">
        <f t="shared" si="219"/>
        <v>#N/A</v>
      </c>
      <c r="BT78" s="124" t="e">
        <f t="shared" si="220"/>
        <v>#N/A</v>
      </c>
      <c r="BU78" s="124" t="e">
        <f t="shared" si="221"/>
        <v>#N/A</v>
      </c>
      <c r="BV78" s="124" t="e">
        <f t="shared" si="222"/>
        <v>#N/A</v>
      </c>
      <c r="BW78" s="124" t="e">
        <f t="shared" si="223"/>
        <v>#N/A</v>
      </c>
      <c r="BX78" s="124" t="e">
        <f t="shared" si="224"/>
        <v>#N/A</v>
      </c>
      <c r="BY78" s="124" t="e">
        <f t="shared" si="225"/>
        <v>#N/A</v>
      </c>
      <c r="BZ78" s="124" t="e">
        <f t="shared" si="226"/>
        <v>#N/A</v>
      </c>
      <c r="CA78" s="124" t="e">
        <f t="shared" si="227"/>
        <v>#N/A</v>
      </c>
      <c r="CB78" s="124" t="e">
        <f t="shared" si="228"/>
        <v>#N/A</v>
      </c>
      <c r="CC78" s="124" t="e">
        <f t="shared" si="229"/>
        <v>#N/A</v>
      </c>
      <c r="CD78" s="124" t="e">
        <f t="shared" si="230"/>
        <v>#N/A</v>
      </c>
      <c r="CE78" s="124" t="e">
        <f t="shared" si="231"/>
        <v>#N/A</v>
      </c>
      <c r="CF78" s="124" t="e">
        <f t="shared" si="232"/>
        <v>#N/A</v>
      </c>
      <c r="CG78" s="124" t="e">
        <f t="shared" si="233"/>
        <v>#N/A</v>
      </c>
      <c r="CH78" s="124" t="e">
        <f t="shared" si="234"/>
        <v>#N/A</v>
      </c>
      <c r="CI78" s="124" t="e">
        <f t="shared" si="235"/>
        <v>#N/A</v>
      </c>
      <c r="CJ78" s="124" t="e">
        <f t="shared" si="236"/>
        <v>#N/A</v>
      </c>
    </row>
    <row r="79" spans="1:102" x14ac:dyDescent="0.25">
      <c r="A79" s="137" t="str">
        <f>Teams!B11</f>
        <v>00786</v>
      </c>
      <c r="B79" s="137" t="str">
        <f>Teams!C11</f>
        <v>Seiler</v>
      </c>
      <c r="C79" s="137" t="str">
        <f>Teams!D11</f>
        <v>Franz</v>
      </c>
      <c r="E79" s="124">
        <f t="shared" ref="E79:J79" si="241">IF(F44=0,"",F44)</f>
        <v>195</v>
      </c>
      <c r="F79" s="124">
        <f t="shared" si="241"/>
        <v>179</v>
      </c>
      <c r="G79" s="124">
        <f t="shared" si="241"/>
        <v>213</v>
      </c>
      <c r="H79" s="124">
        <f t="shared" si="241"/>
        <v>153</v>
      </c>
      <c r="I79" s="124">
        <f t="shared" si="241"/>
        <v>142</v>
      </c>
      <c r="J79" s="124">
        <f t="shared" si="241"/>
        <v>189</v>
      </c>
      <c r="K79" s="124">
        <f t="shared" si="160"/>
        <v>184</v>
      </c>
      <c r="L79" s="124">
        <f t="shared" si="161"/>
        <v>188</v>
      </c>
      <c r="M79" s="124">
        <f t="shared" si="162"/>
        <v>176</v>
      </c>
      <c r="N79" s="124">
        <f t="shared" si="163"/>
        <v>206</v>
      </c>
      <c r="O79" s="124">
        <f t="shared" si="164"/>
        <v>187</v>
      </c>
      <c r="P79" s="124">
        <f t="shared" si="165"/>
        <v>181</v>
      </c>
      <c r="Q79" s="124">
        <f t="shared" si="166"/>
        <v>171</v>
      </c>
      <c r="R79" s="124">
        <f t="shared" si="167"/>
        <v>187</v>
      </c>
      <c r="S79" s="124">
        <f t="shared" si="168"/>
        <v>182</v>
      </c>
      <c r="T79" s="124">
        <f t="shared" si="169"/>
        <v>200</v>
      </c>
      <c r="U79" s="124">
        <f t="shared" si="170"/>
        <v>151</v>
      </c>
      <c r="V79" s="124">
        <f t="shared" si="171"/>
        <v>179</v>
      </c>
      <c r="W79" s="124" t="str">
        <f t="shared" si="172"/>
        <v/>
      </c>
      <c r="X79" s="124" t="str">
        <f t="shared" si="173"/>
        <v/>
      </c>
      <c r="Y79" s="124" t="str">
        <f t="shared" si="174"/>
        <v/>
      </c>
      <c r="Z79" s="124" t="str">
        <f t="shared" si="175"/>
        <v/>
      </c>
      <c r="AA79" s="124" t="str">
        <f t="shared" si="176"/>
        <v/>
      </c>
      <c r="AB79" s="124" t="str">
        <f t="shared" si="177"/>
        <v/>
      </c>
      <c r="AC79" s="124" t="str">
        <f t="shared" si="178"/>
        <v/>
      </c>
      <c r="AD79" s="124" t="str">
        <f t="shared" si="179"/>
        <v/>
      </c>
      <c r="AE79" s="124" t="str">
        <f t="shared" si="180"/>
        <v/>
      </c>
      <c r="AF79" s="124" t="str">
        <f t="shared" si="181"/>
        <v/>
      </c>
      <c r="AG79" s="124" t="str">
        <f t="shared" si="182"/>
        <v/>
      </c>
      <c r="AH79" s="124" t="str">
        <f t="shared" si="183"/>
        <v/>
      </c>
      <c r="AI79" s="124" t="str">
        <f t="shared" si="184"/>
        <v/>
      </c>
      <c r="AJ79" s="124" t="str">
        <f t="shared" si="185"/>
        <v/>
      </c>
      <c r="AK79" s="124" t="str">
        <f t="shared" si="186"/>
        <v/>
      </c>
      <c r="AL79" s="124" t="str">
        <f t="shared" si="187"/>
        <v/>
      </c>
      <c r="AM79" s="124" t="str">
        <f t="shared" si="188"/>
        <v/>
      </c>
      <c r="AN79" s="124" t="str">
        <f t="shared" si="189"/>
        <v/>
      </c>
      <c r="AO79" s="124" t="str">
        <f t="shared" si="190"/>
        <v/>
      </c>
      <c r="AP79" s="124" t="str">
        <f t="shared" si="191"/>
        <v/>
      </c>
      <c r="AQ79" s="124" t="str">
        <f t="shared" si="192"/>
        <v/>
      </c>
      <c r="AR79" s="124" t="str">
        <f t="shared" si="193"/>
        <v/>
      </c>
      <c r="AS79" s="124" t="str">
        <f t="shared" si="194"/>
        <v/>
      </c>
      <c r="AT79" s="124" t="str">
        <f t="shared" si="195"/>
        <v/>
      </c>
      <c r="AU79" s="124" t="str">
        <f t="shared" si="196"/>
        <v/>
      </c>
      <c r="AV79" s="124" t="str">
        <f t="shared" si="197"/>
        <v/>
      </c>
      <c r="AW79" s="124" t="str">
        <f t="shared" si="198"/>
        <v/>
      </c>
      <c r="AX79" s="124" t="str">
        <f t="shared" si="199"/>
        <v/>
      </c>
      <c r="AY79" s="124" t="str">
        <f t="shared" si="200"/>
        <v/>
      </c>
      <c r="AZ79" s="124" t="str">
        <f t="shared" si="201"/>
        <v/>
      </c>
      <c r="BA79" s="124" t="str">
        <f t="shared" si="202"/>
        <v/>
      </c>
      <c r="BB79" s="124" t="str">
        <f t="shared" si="203"/>
        <v/>
      </c>
      <c r="BC79" s="124" t="str">
        <f t="shared" si="204"/>
        <v/>
      </c>
      <c r="BD79" s="124" t="str">
        <f t="shared" si="205"/>
        <v/>
      </c>
      <c r="BE79" s="124" t="str">
        <f t="shared" si="206"/>
        <v/>
      </c>
      <c r="BF79" s="124" t="str">
        <f t="shared" si="207"/>
        <v/>
      </c>
      <c r="BG79" s="124" t="str">
        <f t="shared" si="208"/>
        <v/>
      </c>
      <c r="BH79" s="124" t="str">
        <f t="shared" si="209"/>
        <v/>
      </c>
      <c r="BI79" s="124" t="str">
        <f t="shared" si="210"/>
        <v/>
      </c>
      <c r="BJ79" s="124" t="str">
        <f t="shared" si="211"/>
        <v/>
      </c>
      <c r="BK79" s="124" t="str">
        <f t="shared" si="212"/>
        <v/>
      </c>
      <c r="BL79" s="124" t="str">
        <f t="shared" si="213"/>
        <v/>
      </c>
      <c r="BM79" s="124" t="e">
        <f t="shared" si="214"/>
        <v>#N/A</v>
      </c>
      <c r="BN79" s="124" t="e">
        <f t="shared" si="215"/>
        <v>#N/A</v>
      </c>
      <c r="BO79" s="124" t="e">
        <f t="shared" si="216"/>
        <v>#N/A</v>
      </c>
      <c r="BP79" s="124" t="e">
        <f t="shared" si="217"/>
        <v>#N/A</v>
      </c>
      <c r="BQ79" s="124" t="e">
        <f t="shared" si="218"/>
        <v>#N/A</v>
      </c>
      <c r="BR79" s="124" t="e">
        <f t="shared" si="238"/>
        <v>#N/A</v>
      </c>
      <c r="BS79" s="124" t="e">
        <f t="shared" si="219"/>
        <v>#N/A</v>
      </c>
      <c r="BT79" s="124" t="e">
        <f t="shared" si="220"/>
        <v>#N/A</v>
      </c>
      <c r="BU79" s="124" t="e">
        <f t="shared" si="221"/>
        <v>#N/A</v>
      </c>
      <c r="BV79" s="124" t="e">
        <f t="shared" si="222"/>
        <v>#N/A</v>
      </c>
      <c r="BW79" s="124" t="e">
        <f t="shared" si="223"/>
        <v>#N/A</v>
      </c>
      <c r="BX79" s="124" t="e">
        <f t="shared" si="224"/>
        <v>#N/A</v>
      </c>
      <c r="BY79" s="124" t="e">
        <f t="shared" si="225"/>
        <v>#N/A</v>
      </c>
      <c r="BZ79" s="124" t="e">
        <f t="shared" si="226"/>
        <v>#N/A</v>
      </c>
      <c r="CA79" s="124" t="e">
        <f t="shared" si="227"/>
        <v>#N/A</v>
      </c>
      <c r="CB79" s="124" t="e">
        <f t="shared" si="228"/>
        <v>#N/A</v>
      </c>
      <c r="CC79" s="124" t="e">
        <f t="shared" si="229"/>
        <v>#N/A</v>
      </c>
      <c r="CD79" s="124" t="e">
        <f t="shared" si="230"/>
        <v>#N/A</v>
      </c>
      <c r="CE79" s="124" t="e">
        <f t="shared" si="231"/>
        <v>#N/A</v>
      </c>
      <c r="CF79" s="124" t="e">
        <f t="shared" si="232"/>
        <v>#N/A</v>
      </c>
      <c r="CG79" s="124" t="e">
        <f t="shared" si="233"/>
        <v>#N/A</v>
      </c>
      <c r="CH79" s="124" t="e">
        <f t="shared" si="234"/>
        <v>#N/A</v>
      </c>
      <c r="CI79" s="124" t="e">
        <f t="shared" si="235"/>
        <v>#N/A</v>
      </c>
      <c r="CJ79" s="124" t="e">
        <f t="shared" si="236"/>
        <v>#N/A</v>
      </c>
    </row>
    <row r="80" spans="1:102" x14ac:dyDescent="0.25">
      <c r="A80" s="137" t="str">
        <f>Teams!B12</f>
        <v>00406</v>
      </c>
      <c r="B80" s="137" t="str">
        <f>Teams!C12</f>
        <v>Hutter</v>
      </c>
      <c r="C80" s="137" t="str">
        <f>Teams!D12</f>
        <v>Marcel</v>
      </c>
      <c r="E80" s="124">
        <f t="shared" ref="E80:J80" si="242">IF(F45=0,"",F45)</f>
        <v>156</v>
      </c>
      <c r="F80" s="124">
        <f t="shared" si="242"/>
        <v>147</v>
      </c>
      <c r="G80" s="124" t="str">
        <f t="shared" si="242"/>
        <v/>
      </c>
      <c r="H80" s="124" t="str">
        <f t="shared" si="242"/>
        <v/>
      </c>
      <c r="I80" s="124" t="str">
        <f t="shared" si="242"/>
        <v/>
      </c>
      <c r="J80" s="124">
        <f t="shared" si="242"/>
        <v>134</v>
      </c>
      <c r="K80" s="124" t="str">
        <f t="shared" si="160"/>
        <v/>
      </c>
      <c r="L80" s="124" t="str">
        <f t="shared" si="161"/>
        <v/>
      </c>
      <c r="M80" s="124" t="str">
        <f t="shared" si="162"/>
        <v/>
      </c>
      <c r="N80" s="124" t="str">
        <f t="shared" si="163"/>
        <v/>
      </c>
      <c r="O80" s="124">
        <f t="shared" si="164"/>
        <v>177</v>
      </c>
      <c r="P80" s="124">
        <f t="shared" si="165"/>
        <v>190</v>
      </c>
      <c r="Q80" s="124">
        <f t="shared" si="166"/>
        <v>145</v>
      </c>
      <c r="R80" s="124">
        <f t="shared" si="167"/>
        <v>154</v>
      </c>
      <c r="S80" s="124" t="str">
        <f t="shared" si="168"/>
        <v/>
      </c>
      <c r="T80" s="124" t="str">
        <f t="shared" si="169"/>
        <v/>
      </c>
      <c r="U80" s="124" t="str">
        <f t="shared" si="170"/>
        <v/>
      </c>
      <c r="V80" s="124" t="str">
        <f t="shared" si="171"/>
        <v/>
      </c>
      <c r="W80" s="124" t="str">
        <f t="shared" si="172"/>
        <v/>
      </c>
      <c r="X80" s="124" t="str">
        <f t="shared" si="173"/>
        <v/>
      </c>
      <c r="Y80" s="124" t="str">
        <f t="shared" si="174"/>
        <v/>
      </c>
      <c r="Z80" s="124" t="str">
        <f t="shared" si="175"/>
        <v/>
      </c>
      <c r="AA80" s="124" t="str">
        <f t="shared" si="176"/>
        <v/>
      </c>
      <c r="AB80" s="124" t="str">
        <f t="shared" si="177"/>
        <v/>
      </c>
      <c r="AC80" s="124" t="str">
        <f t="shared" si="178"/>
        <v/>
      </c>
      <c r="AD80" s="124" t="str">
        <f t="shared" si="179"/>
        <v/>
      </c>
      <c r="AE80" s="124" t="str">
        <f t="shared" si="180"/>
        <v/>
      </c>
      <c r="AF80" s="124" t="str">
        <f t="shared" si="181"/>
        <v/>
      </c>
      <c r="AG80" s="124" t="str">
        <f t="shared" si="182"/>
        <v/>
      </c>
      <c r="AH80" s="124" t="str">
        <f t="shared" si="183"/>
        <v/>
      </c>
      <c r="AI80" s="124" t="str">
        <f t="shared" si="184"/>
        <v/>
      </c>
      <c r="AJ80" s="124" t="str">
        <f t="shared" si="185"/>
        <v/>
      </c>
      <c r="AK80" s="124" t="str">
        <f t="shared" si="186"/>
        <v/>
      </c>
      <c r="AL80" s="124" t="str">
        <f t="shared" si="187"/>
        <v/>
      </c>
      <c r="AM80" s="124" t="str">
        <f t="shared" si="188"/>
        <v/>
      </c>
      <c r="AN80" s="124" t="str">
        <f t="shared" si="189"/>
        <v/>
      </c>
      <c r="AO80" s="124" t="str">
        <f t="shared" si="190"/>
        <v/>
      </c>
      <c r="AP80" s="124" t="str">
        <f t="shared" si="191"/>
        <v/>
      </c>
      <c r="AQ80" s="124" t="str">
        <f t="shared" si="192"/>
        <v/>
      </c>
      <c r="AR80" s="124" t="str">
        <f t="shared" si="193"/>
        <v/>
      </c>
      <c r="AS80" s="124" t="str">
        <f t="shared" si="194"/>
        <v/>
      </c>
      <c r="AT80" s="124" t="str">
        <f t="shared" si="195"/>
        <v/>
      </c>
      <c r="AU80" s="124" t="str">
        <f t="shared" si="196"/>
        <v/>
      </c>
      <c r="AV80" s="124" t="str">
        <f t="shared" si="197"/>
        <v/>
      </c>
      <c r="AW80" s="124" t="str">
        <f t="shared" si="198"/>
        <v/>
      </c>
      <c r="AX80" s="124" t="str">
        <f t="shared" si="199"/>
        <v/>
      </c>
      <c r="AY80" s="124" t="str">
        <f t="shared" si="200"/>
        <v/>
      </c>
      <c r="AZ80" s="124" t="str">
        <f t="shared" si="201"/>
        <v/>
      </c>
      <c r="BA80" s="124" t="str">
        <f t="shared" si="202"/>
        <v/>
      </c>
      <c r="BB80" s="124" t="str">
        <f t="shared" si="203"/>
        <v/>
      </c>
      <c r="BC80" s="124" t="str">
        <f t="shared" si="204"/>
        <v/>
      </c>
      <c r="BD80" s="124" t="str">
        <f t="shared" si="205"/>
        <v/>
      </c>
      <c r="BE80" s="124" t="str">
        <f t="shared" si="206"/>
        <v/>
      </c>
      <c r="BF80" s="124" t="str">
        <f t="shared" si="207"/>
        <v/>
      </c>
      <c r="BG80" s="124" t="str">
        <f t="shared" si="208"/>
        <v/>
      </c>
      <c r="BH80" s="124" t="str">
        <f t="shared" si="209"/>
        <v/>
      </c>
      <c r="BI80" s="124" t="str">
        <f t="shared" si="210"/>
        <v/>
      </c>
      <c r="BJ80" s="124" t="str">
        <f t="shared" si="211"/>
        <v/>
      </c>
      <c r="BK80" s="124" t="str">
        <f t="shared" si="212"/>
        <v/>
      </c>
      <c r="BL80" s="124" t="str">
        <f t="shared" si="213"/>
        <v/>
      </c>
      <c r="BM80" s="124" t="e">
        <f t="shared" si="214"/>
        <v>#N/A</v>
      </c>
      <c r="BN80" s="124" t="e">
        <f t="shared" si="215"/>
        <v>#N/A</v>
      </c>
      <c r="BO80" s="124" t="e">
        <f t="shared" si="216"/>
        <v>#N/A</v>
      </c>
      <c r="BP80" s="124" t="e">
        <f t="shared" si="217"/>
        <v>#N/A</v>
      </c>
      <c r="BQ80" s="124" t="e">
        <f t="shared" si="218"/>
        <v>#N/A</v>
      </c>
      <c r="BR80" s="124" t="e">
        <f t="shared" si="238"/>
        <v>#N/A</v>
      </c>
      <c r="BS80" s="124" t="e">
        <f t="shared" si="219"/>
        <v>#N/A</v>
      </c>
      <c r="BT80" s="124" t="e">
        <f t="shared" si="220"/>
        <v>#N/A</v>
      </c>
      <c r="BU80" s="124" t="e">
        <f t="shared" si="221"/>
        <v>#N/A</v>
      </c>
      <c r="BV80" s="124" t="e">
        <f t="shared" si="222"/>
        <v>#N/A</v>
      </c>
      <c r="BW80" s="124" t="e">
        <f t="shared" si="223"/>
        <v>#N/A</v>
      </c>
      <c r="BX80" s="124" t="e">
        <f t="shared" si="224"/>
        <v>#N/A</v>
      </c>
      <c r="BY80" s="124" t="e">
        <f t="shared" si="225"/>
        <v>#N/A</v>
      </c>
      <c r="BZ80" s="124" t="e">
        <f t="shared" si="226"/>
        <v>#N/A</v>
      </c>
      <c r="CA80" s="124" t="e">
        <f t="shared" si="227"/>
        <v>#N/A</v>
      </c>
      <c r="CB80" s="124" t="e">
        <f t="shared" si="228"/>
        <v>#N/A</v>
      </c>
      <c r="CC80" s="124" t="e">
        <f t="shared" si="229"/>
        <v>#N/A</v>
      </c>
      <c r="CD80" s="124" t="e">
        <f t="shared" si="230"/>
        <v>#N/A</v>
      </c>
      <c r="CE80" s="124" t="e">
        <f t="shared" si="231"/>
        <v>#N/A</v>
      </c>
      <c r="CF80" s="124" t="e">
        <f t="shared" si="232"/>
        <v>#N/A</v>
      </c>
      <c r="CG80" s="124" t="e">
        <f t="shared" si="233"/>
        <v>#N/A</v>
      </c>
      <c r="CH80" s="124" t="e">
        <f t="shared" si="234"/>
        <v>#N/A</v>
      </c>
      <c r="CI80" s="124" t="e">
        <f t="shared" si="235"/>
        <v>#N/A</v>
      </c>
      <c r="CJ80" s="124" t="e">
        <f t="shared" si="236"/>
        <v>#N/A</v>
      </c>
    </row>
    <row r="81" spans="1:88" x14ac:dyDescent="0.25">
      <c r="A81" s="137">
        <f>Teams!B13</f>
        <v>0</v>
      </c>
      <c r="B81" s="137" t="str">
        <f>Teams!C13</f>
        <v/>
      </c>
      <c r="C81" s="137" t="str">
        <f>Teams!D13</f>
        <v/>
      </c>
      <c r="E81" s="124" t="str">
        <f t="shared" ref="E81:J81" si="243">IF(F46=0,"",F46)</f>
        <v/>
      </c>
      <c r="F81" s="124" t="str">
        <f t="shared" si="243"/>
        <v/>
      </c>
      <c r="G81" s="124" t="str">
        <f t="shared" si="243"/>
        <v/>
      </c>
      <c r="H81" s="124" t="str">
        <f t="shared" si="243"/>
        <v/>
      </c>
      <c r="I81" s="124" t="str">
        <f t="shared" si="243"/>
        <v/>
      </c>
      <c r="J81" s="124" t="str">
        <f t="shared" si="243"/>
        <v/>
      </c>
      <c r="K81" s="124" t="str">
        <f t="shared" si="160"/>
        <v/>
      </c>
      <c r="L81" s="124" t="str">
        <f t="shared" si="161"/>
        <v/>
      </c>
      <c r="M81" s="124" t="str">
        <f t="shared" si="162"/>
        <v/>
      </c>
      <c r="N81" s="124" t="str">
        <f t="shared" si="163"/>
        <v/>
      </c>
      <c r="O81" s="124" t="str">
        <f t="shared" si="164"/>
        <v/>
      </c>
      <c r="P81" s="124" t="str">
        <f t="shared" si="165"/>
        <v/>
      </c>
      <c r="Q81" s="124" t="str">
        <f t="shared" si="166"/>
        <v/>
      </c>
      <c r="R81" s="124" t="str">
        <f t="shared" si="167"/>
        <v/>
      </c>
      <c r="S81" s="124" t="str">
        <f t="shared" si="168"/>
        <v/>
      </c>
      <c r="T81" s="124" t="str">
        <f t="shared" si="169"/>
        <v/>
      </c>
      <c r="U81" s="124" t="str">
        <f t="shared" si="170"/>
        <v/>
      </c>
      <c r="V81" s="124" t="str">
        <f t="shared" si="171"/>
        <v/>
      </c>
      <c r="W81" s="124" t="str">
        <f t="shared" si="172"/>
        <v/>
      </c>
      <c r="X81" s="124" t="str">
        <f t="shared" si="173"/>
        <v/>
      </c>
      <c r="Y81" s="124" t="str">
        <f t="shared" si="174"/>
        <v/>
      </c>
      <c r="Z81" s="124" t="str">
        <f t="shared" si="175"/>
        <v/>
      </c>
      <c r="AA81" s="124" t="str">
        <f t="shared" si="176"/>
        <v/>
      </c>
      <c r="AB81" s="124" t="str">
        <f t="shared" si="177"/>
        <v/>
      </c>
      <c r="AC81" s="124" t="str">
        <f t="shared" si="178"/>
        <v/>
      </c>
      <c r="AD81" s="124" t="str">
        <f t="shared" si="179"/>
        <v/>
      </c>
      <c r="AE81" s="124" t="str">
        <f t="shared" si="180"/>
        <v/>
      </c>
      <c r="AF81" s="124" t="str">
        <f t="shared" si="181"/>
        <v/>
      </c>
      <c r="AG81" s="124" t="str">
        <f t="shared" si="182"/>
        <v/>
      </c>
      <c r="AH81" s="124" t="str">
        <f t="shared" si="183"/>
        <v/>
      </c>
      <c r="AI81" s="124" t="str">
        <f t="shared" si="184"/>
        <v/>
      </c>
      <c r="AJ81" s="124" t="str">
        <f t="shared" si="185"/>
        <v/>
      </c>
      <c r="AK81" s="124" t="str">
        <f t="shared" si="186"/>
        <v/>
      </c>
      <c r="AL81" s="124" t="str">
        <f t="shared" si="187"/>
        <v/>
      </c>
      <c r="AM81" s="124" t="str">
        <f t="shared" si="188"/>
        <v/>
      </c>
      <c r="AN81" s="124" t="str">
        <f t="shared" si="189"/>
        <v/>
      </c>
      <c r="AO81" s="124" t="str">
        <f t="shared" si="190"/>
        <v/>
      </c>
      <c r="AP81" s="124" t="str">
        <f t="shared" si="191"/>
        <v/>
      </c>
      <c r="AQ81" s="124" t="str">
        <f t="shared" si="192"/>
        <v/>
      </c>
      <c r="AR81" s="124" t="str">
        <f t="shared" si="193"/>
        <v/>
      </c>
      <c r="AS81" s="124" t="str">
        <f t="shared" si="194"/>
        <v/>
      </c>
      <c r="AT81" s="124" t="str">
        <f t="shared" si="195"/>
        <v/>
      </c>
      <c r="AU81" s="124" t="str">
        <f t="shared" si="196"/>
        <v/>
      </c>
      <c r="AV81" s="124" t="str">
        <f t="shared" si="197"/>
        <v/>
      </c>
      <c r="AW81" s="124" t="str">
        <f t="shared" si="198"/>
        <v/>
      </c>
      <c r="AX81" s="124" t="str">
        <f t="shared" si="199"/>
        <v/>
      </c>
      <c r="AY81" s="124" t="str">
        <f t="shared" si="200"/>
        <v/>
      </c>
      <c r="AZ81" s="124" t="str">
        <f t="shared" si="201"/>
        <v/>
      </c>
      <c r="BA81" s="124" t="str">
        <f t="shared" si="202"/>
        <v/>
      </c>
      <c r="BB81" s="124" t="str">
        <f t="shared" si="203"/>
        <v/>
      </c>
      <c r="BC81" s="124" t="str">
        <f t="shared" si="204"/>
        <v/>
      </c>
      <c r="BD81" s="124" t="str">
        <f t="shared" si="205"/>
        <v/>
      </c>
      <c r="BE81" s="124" t="str">
        <f t="shared" si="206"/>
        <v/>
      </c>
      <c r="BF81" s="124" t="str">
        <f t="shared" si="207"/>
        <v/>
      </c>
      <c r="BG81" s="124" t="str">
        <f t="shared" si="208"/>
        <v/>
      </c>
      <c r="BH81" s="124" t="str">
        <f t="shared" si="209"/>
        <v/>
      </c>
      <c r="BI81" s="124" t="str">
        <f t="shared" si="210"/>
        <v/>
      </c>
      <c r="BJ81" s="124" t="str">
        <f t="shared" si="211"/>
        <v/>
      </c>
      <c r="BK81" s="124" t="str">
        <f t="shared" si="212"/>
        <v/>
      </c>
      <c r="BL81" s="124" t="str">
        <f t="shared" si="213"/>
        <v/>
      </c>
      <c r="BM81" s="124" t="str">
        <f t="shared" si="214"/>
        <v/>
      </c>
      <c r="BN81" s="124" t="str">
        <f t="shared" si="215"/>
        <v/>
      </c>
      <c r="BO81" s="124" t="str">
        <f t="shared" si="216"/>
        <v/>
      </c>
      <c r="BP81" s="124" t="str">
        <f t="shared" si="217"/>
        <v/>
      </c>
      <c r="BQ81" s="124" t="str">
        <f t="shared" si="218"/>
        <v/>
      </c>
      <c r="BR81" s="124" t="str">
        <f t="shared" si="238"/>
        <v/>
      </c>
      <c r="BS81" s="124" t="str">
        <f t="shared" si="219"/>
        <v/>
      </c>
      <c r="BT81" s="124" t="str">
        <f t="shared" si="220"/>
        <v/>
      </c>
      <c r="BU81" s="124" t="str">
        <f t="shared" si="221"/>
        <v/>
      </c>
      <c r="BV81" s="124" t="str">
        <f t="shared" si="222"/>
        <v/>
      </c>
      <c r="BW81" s="124" t="str">
        <f t="shared" si="223"/>
        <v/>
      </c>
      <c r="BX81" s="124" t="str">
        <f t="shared" si="224"/>
        <v/>
      </c>
      <c r="BY81" s="124" t="str">
        <f t="shared" si="225"/>
        <v/>
      </c>
      <c r="BZ81" s="124" t="str">
        <f t="shared" si="226"/>
        <v/>
      </c>
      <c r="CA81" s="124" t="str">
        <f t="shared" si="227"/>
        <v/>
      </c>
      <c r="CB81" s="124" t="str">
        <f t="shared" si="228"/>
        <v/>
      </c>
      <c r="CC81" s="124" t="str">
        <f t="shared" si="229"/>
        <v/>
      </c>
      <c r="CD81" s="124" t="str">
        <f t="shared" si="230"/>
        <v/>
      </c>
      <c r="CE81" s="124" t="str">
        <f t="shared" si="231"/>
        <v/>
      </c>
      <c r="CF81" s="124" t="str">
        <f t="shared" si="232"/>
        <v/>
      </c>
      <c r="CG81" s="124" t="str">
        <f t="shared" si="233"/>
        <v/>
      </c>
      <c r="CH81" s="124" t="str">
        <f t="shared" si="234"/>
        <v/>
      </c>
      <c r="CI81" s="124" t="str">
        <f t="shared" si="235"/>
        <v/>
      </c>
      <c r="CJ81" s="124" t="str">
        <f t="shared" si="236"/>
        <v/>
      </c>
    </row>
    <row r="82" spans="1:88" x14ac:dyDescent="0.25">
      <c r="A82" s="137" t="str">
        <f>Teams!B16</f>
        <v>00771</v>
      </c>
      <c r="B82" s="137" t="str">
        <f>Teams!C16</f>
        <v>Schönenberger</v>
      </c>
      <c r="C82" s="137" t="str">
        <f>Teams!D16</f>
        <v>Myrta</v>
      </c>
      <c r="E82" s="124">
        <f t="shared" ref="E82:J82" si="244">IF(F47=0,"",F47)</f>
        <v>143</v>
      </c>
      <c r="F82" s="124">
        <f t="shared" si="244"/>
        <v>158</v>
      </c>
      <c r="G82" s="124">
        <f t="shared" si="244"/>
        <v>138</v>
      </c>
      <c r="H82" s="124">
        <f t="shared" si="244"/>
        <v>159</v>
      </c>
      <c r="I82" s="124">
        <f t="shared" si="244"/>
        <v>128</v>
      </c>
      <c r="J82" s="124">
        <f t="shared" si="244"/>
        <v>188</v>
      </c>
      <c r="K82" s="124">
        <f t="shared" si="160"/>
        <v>135</v>
      </c>
      <c r="L82" s="124">
        <f t="shared" si="161"/>
        <v>124</v>
      </c>
      <c r="M82" s="124">
        <f t="shared" si="162"/>
        <v>124</v>
      </c>
      <c r="N82" s="124">
        <f t="shared" si="163"/>
        <v>171</v>
      </c>
      <c r="O82" s="124">
        <f t="shared" si="164"/>
        <v>136</v>
      </c>
      <c r="P82" s="124">
        <f t="shared" si="165"/>
        <v>122</v>
      </c>
      <c r="Q82" s="124" t="str">
        <f t="shared" si="166"/>
        <v/>
      </c>
      <c r="R82" s="124" t="str">
        <f t="shared" si="167"/>
        <v/>
      </c>
      <c r="S82" s="124" t="str">
        <f t="shared" si="168"/>
        <v/>
      </c>
      <c r="T82" s="124" t="str">
        <f t="shared" si="169"/>
        <v/>
      </c>
      <c r="U82" s="124" t="str">
        <f t="shared" si="170"/>
        <v/>
      </c>
      <c r="V82" s="124" t="str">
        <f t="shared" si="171"/>
        <v/>
      </c>
      <c r="W82" s="124" t="str">
        <f t="shared" si="172"/>
        <v/>
      </c>
      <c r="X82" s="124" t="str">
        <f t="shared" si="173"/>
        <v/>
      </c>
      <c r="Y82" s="124" t="str">
        <f t="shared" si="174"/>
        <v/>
      </c>
      <c r="Z82" s="124" t="str">
        <f t="shared" si="175"/>
        <v/>
      </c>
      <c r="AA82" s="124" t="str">
        <f t="shared" si="176"/>
        <v/>
      </c>
      <c r="AB82" s="124" t="str">
        <f t="shared" si="177"/>
        <v/>
      </c>
      <c r="AC82" s="124" t="str">
        <f t="shared" si="178"/>
        <v/>
      </c>
      <c r="AD82" s="124" t="str">
        <f t="shared" si="179"/>
        <v/>
      </c>
      <c r="AE82" s="124" t="str">
        <f t="shared" si="180"/>
        <v/>
      </c>
      <c r="AF82" s="124" t="str">
        <f t="shared" si="181"/>
        <v/>
      </c>
      <c r="AG82" s="124" t="str">
        <f t="shared" si="182"/>
        <v/>
      </c>
      <c r="AH82" s="124" t="str">
        <f t="shared" si="183"/>
        <v/>
      </c>
      <c r="AI82" s="124" t="str">
        <f t="shared" si="184"/>
        <v/>
      </c>
      <c r="AJ82" s="124" t="str">
        <f t="shared" si="185"/>
        <v/>
      </c>
      <c r="AK82" s="124" t="str">
        <f t="shared" si="186"/>
        <v/>
      </c>
      <c r="AL82" s="124" t="str">
        <f t="shared" si="187"/>
        <v/>
      </c>
      <c r="AM82" s="124" t="str">
        <f t="shared" si="188"/>
        <v/>
      </c>
      <c r="AN82" s="124" t="str">
        <f t="shared" si="189"/>
        <v/>
      </c>
      <c r="AO82" s="124" t="str">
        <f t="shared" si="190"/>
        <v/>
      </c>
      <c r="AP82" s="124" t="str">
        <f t="shared" si="191"/>
        <v/>
      </c>
      <c r="AQ82" s="124" t="str">
        <f t="shared" si="192"/>
        <v/>
      </c>
      <c r="AR82" s="124" t="str">
        <f t="shared" si="193"/>
        <v/>
      </c>
      <c r="AS82" s="124" t="str">
        <f t="shared" si="194"/>
        <v/>
      </c>
      <c r="AT82" s="124" t="str">
        <f t="shared" si="195"/>
        <v/>
      </c>
      <c r="AU82" s="124" t="str">
        <f t="shared" si="196"/>
        <v/>
      </c>
      <c r="AV82" s="124" t="str">
        <f t="shared" si="197"/>
        <v/>
      </c>
      <c r="AW82" s="124" t="str">
        <f t="shared" si="198"/>
        <v/>
      </c>
      <c r="AX82" s="124" t="str">
        <f t="shared" si="199"/>
        <v/>
      </c>
      <c r="AY82" s="124" t="str">
        <f t="shared" si="200"/>
        <v/>
      </c>
      <c r="AZ82" s="124" t="str">
        <f t="shared" si="201"/>
        <v/>
      </c>
      <c r="BA82" s="124" t="str">
        <f t="shared" si="202"/>
        <v/>
      </c>
      <c r="BB82" s="124" t="str">
        <f t="shared" si="203"/>
        <v/>
      </c>
      <c r="BC82" s="124" t="str">
        <f t="shared" si="204"/>
        <v/>
      </c>
      <c r="BD82" s="124" t="str">
        <f t="shared" si="205"/>
        <v/>
      </c>
      <c r="BE82" s="124" t="str">
        <f t="shared" si="206"/>
        <v/>
      </c>
      <c r="BF82" s="124" t="str">
        <f t="shared" si="207"/>
        <v/>
      </c>
      <c r="BG82" s="124" t="str">
        <f t="shared" si="208"/>
        <v/>
      </c>
      <c r="BH82" s="124" t="str">
        <f t="shared" si="209"/>
        <v/>
      </c>
      <c r="BI82" s="124" t="str">
        <f t="shared" si="210"/>
        <v/>
      </c>
      <c r="BJ82" s="124" t="str">
        <f t="shared" si="211"/>
        <v/>
      </c>
      <c r="BK82" s="124" t="str">
        <f t="shared" si="212"/>
        <v/>
      </c>
      <c r="BL82" s="124" t="str">
        <f t="shared" si="213"/>
        <v/>
      </c>
      <c r="BM82" s="124" t="e">
        <f t="shared" si="214"/>
        <v>#N/A</v>
      </c>
      <c r="BN82" s="124" t="e">
        <f t="shared" si="215"/>
        <v>#N/A</v>
      </c>
      <c r="BO82" s="124" t="e">
        <f t="shared" si="216"/>
        <v>#N/A</v>
      </c>
      <c r="BP82" s="124" t="e">
        <f t="shared" si="217"/>
        <v>#N/A</v>
      </c>
      <c r="BQ82" s="124" t="e">
        <f t="shared" si="218"/>
        <v>#N/A</v>
      </c>
      <c r="BR82" s="124" t="e">
        <f t="shared" si="238"/>
        <v>#N/A</v>
      </c>
      <c r="BS82" s="124" t="e">
        <f t="shared" si="219"/>
        <v>#N/A</v>
      </c>
      <c r="BT82" s="124" t="e">
        <f t="shared" si="220"/>
        <v>#N/A</v>
      </c>
      <c r="BU82" s="124" t="e">
        <f t="shared" si="221"/>
        <v>#N/A</v>
      </c>
      <c r="BV82" s="124" t="e">
        <f t="shared" si="222"/>
        <v>#N/A</v>
      </c>
      <c r="BW82" s="124" t="e">
        <f t="shared" si="223"/>
        <v>#N/A</v>
      </c>
      <c r="BX82" s="124" t="e">
        <f t="shared" si="224"/>
        <v>#N/A</v>
      </c>
      <c r="BY82" s="124" t="e">
        <f t="shared" si="225"/>
        <v>#N/A</v>
      </c>
      <c r="BZ82" s="124" t="e">
        <f t="shared" si="226"/>
        <v>#N/A</v>
      </c>
      <c r="CA82" s="124" t="e">
        <f t="shared" si="227"/>
        <v>#N/A</v>
      </c>
      <c r="CB82" s="124" t="e">
        <f t="shared" si="228"/>
        <v>#N/A</v>
      </c>
      <c r="CC82" s="124" t="e">
        <f t="shared" si="229"/>
        <v>#N/A</v>
      </c>
      <c r="CD82" s="124" t="e">
        <f t="shared" si="230"/>
        <v>#N/A</v>
      </c>
      <c r="CE82" s="124" t="e">
        <f t="shared" si="231"/>
        <v>#N/A</v>
      </c>
      <c r="CF82" s="124" t="e">
        <f t="shared" si="232"/>
        <v>#N/A</v>
      </c>
      <c r="CG82" s="124" t="e">
        <f t="shared" si="233"/>
        <v>#N/A</v>
      </c>
      <c r="CH82" s="124" t="e">
        <f t="shared" si="234"/>
        <v>#N/A</v>
      </c>
      <c r="CI82" s="124" t="e">
        <f t="shared" si="235"/>
        <v>#N/A</v>
      </c>
      <c r="CJ82" s="124" t="e">
        <f t="shared" si="236"/>
        <v>#N/A</v>
      </c>
    </row>
    <row r="83" spans="1:88" x14ac:dyDescent="0.25">
      <c r="A83" s="137" t="str">
        <f>Teams!B17</f>
        <v>00003</v>
      </c>
      <c r="B83" s="137" t="str">
        <f>Teams!C17</f>
        <v>Zeberli</v>
      </c>
      <c r="C83" s="137" t="str">
        <f>Teams!D17</f>
        <v>Jacqueline</v>
      </c>
      <c r="E83" s="124" t="str">
        <f t="shared" ref="E83:J83" si="245">IF(F48=0,"",F48)</f>
        <v/>
      </c>
      <c r="F83" s="124" t="str">
        <f t="shared" si="245"/>
        <v/>
      </c>
      <c r="G83" s="124" t="str">
        <f t="shared" si="245"/>
        <v/>
      </c>
      <c r="H83" s="124" t="str">
        <f t="shared" si="245"/>
        <v/>
      </c>
      <c r="I83" s="124" t="str">
        <f t="shared" si="245"/>
        <v/>
      </c>
      <c r="J83" s="124" t="str">
        <f t="shared" si="245"/>
        <v/>
      </c>
      <c r="K83" s="124" t="str">
        <f t="shared" si="160"/>
        <v/>
      </c>
      <c r="L83" s="124" t="str">
        <f t="shared" si="161"/>
        <v/>
      </c>
      <c r="M83" s="124" t="str">
        <f t="shared" si="162"/>
        <v/>
      </c>
      <c r="N83" s="124" t="str">
        <f t="shared" si="163"/>
        <v/>
      </c>
      <c r="O83" s="124" t="str">
        <f t="shared" si="164"/>
        <v/>
      </c>
      <c r="P83" s="124" t="str">
        <f t="shared" si="165"/>
        <v/>
      </c>
      <c r="Q83" s="124">
        <f t="shared" si="166"/>
        <v>130</v>
      </c>
      <c r="R83" s="124">
        <f t="shared" si="167"/>
        <v>141</v>
      </c>
      <c r="S83" s="124">
        <f t="shared" si="168"/>
        <v>147</v>
      </c>
      <c r="T83" s="124">
        <f t="shared" si="169"/>
        <v>114</v>
      </c>
      <c r="U83" s="124">
        <f t="shared" si="170"/>
        <v>134</v>
      </c>
      <c r="V83" s="124">
        <f t="shared" si="171"/>
        <v>119</v>
      </c>
      <c r="W83" s="124" t="str">
        <f t="shared" si="172"/>
        <v/>
      </c>
      <c r="X83" s="124" t="str">
        <f t="shared" si="173"/>
        <v/>
      </c>
      <c r="Y83" s="124" t="str">
        <f t="shared" si="174"/>
        <v/>
      </c>
      <c r="Z83" s="124" t="str">
        <f t="shared" si="175"/>
        <v/>
      </c>
      <c r="AA83" s="124" t="str">
        <f t="shared" si="176"/>
        <v/>
      </c>
      <c r="AB83" s="124" t="str">
        <f t="shared" si="177"/>
        <v/>
      </c>
      <c r="AC83" s="124" t="str">
        <f t="shared" si="178"/>
        <v/>
      </c>
      <c r="AD83" s="124" t="str">
        <f t="shared" si="179"/>
        <v/>
      </c>
      <c r="AE83" s="124" t="str">
        <f t="shared" si="180"/>
        <v/>
      </c>
      <c r="AF83" s="124" t="str">
        <f t="shared" si="181"/>
        <v/>
      </c>
      <c r="AG83" s="124" t="str">
        <f t="shared" si="182"/>
        <v/>
      </c>
      <c r="AH83" s="124" t="str">
        <f t="shared" si="183"/>
        <v/>
      </c>
      <c r="AI83" s="124" t="str">
        <f t="shared" si="184"/>
        <v/>
      </c>
      <c r="AJ83" s="124" t="str">
        <f t="shared" si="185"/>
        <v/>
      </c>
      <c r="AK83" s="124" t="str">
        <f t="shared" si="186"/>
        <v/>
      </c>
      <c r="AL83" s="124" t="str">
        <f t="shared" si="187"/>
        <v/>
      </c>
      <c r="AM83" s="124" t="str">
        <f t="shared" si="188"/>
        <v/>
      </c>
      <c r="AN83" s="124" t="str">
        <f t="shared" si="189"/>
        <v/>
      </c>
      <c r="AO83" s="124" t="str">
        <f t="shared" si="190"/>
        <v/>
      </c>
      <c r="AP83" s="124" t="str">
        <f t="shared" si="191"/>
        <v/>
      </c>
      <c r="AQ83" s="124" t="str">
        <f t="shared" si="192"/>
        <v/>
      </c>
      <c r="AR83" s="124" t="str">
        <f t="shared" si="193"/>
        <v/>
      </c>
      <c r="AS83" s="124" t="str">
        <f t="shared" si="194"/>
        <v/>
      </c>
      <c r="AT83" s="124" t="str">
        <f t="shared" si="195"/>
        <v/>
      </c>
      <c r="AU83" s="124" t="str">
        <f t="shared" si="196"/>
        <v/>
      </c>
      <c r="AV83" s="124" t="str">
        <f t="shared" si="197"/>
        <v/>
      </c>
      <c r="AW83" s="124" t="str">
        <f t="shared" si="198"/>
        <v/>
      </c>
      <c r="AX83" s="124" t="str">
        <f t="shared" si="199"/>
        <v/>
      </c>
      <c r="AY83" s="124" t="str">
        <f t="shared" si="200"/>
        <v/>
      </c>
      <c r="AZ83" s="124" t="str">
        <f t="shared" si="201"/>
        <v/>
      </c>
      <c r="BA83" s="124" t="str">
        <f t="shared" si="202"/>
        <v/>
      </c>
      <c r="BB83" s="124" t="str">
        <f t="shared" si="203"/>
        <v/>
      </c>
      <c r="BC83" s="124" t="str">
        <f t="shared" si="204"/>
        <v/>
      </c>
      <c r="BD83" s="124" t="str">
        <f t="shared" si="205"/>
        <v/>
      </c>
      <c r="BE83" s="124" t="str">
        <f t="shared" si="206"/>
        <v/>
      </c>
      <c r="BF83" s="124" t="str">
        <f t="shared" si="207"/>
        <v/>
      </c>
      <c r="BG83" s="124" t="str">
        <f t="shared" si="208"/>
        <v/>
      </c>
      <c r="BH83" s="124" t="str">
        <f t="shared" si="209"/>
        <v/>
      </c>
      <c r="BI83" s="124" t="str">
        <f t="shared" si="210"/>
        <v/>
      </c>
      <c r="BJ83" s="124" t="str">
        <f t="shared" si="211"/>
        <v/>
      </c>
      <c r="BK83" s="124" t="str">
        <f t="shared" si="212"/>
        <v/>
      </c>
      <c r="BL83" s="124" t="str">
        <f t="shared" si="213"/>
        <v/>
      </c>
      <c r="BM83" s="124" t="e">
        <f t="shared" si="214"/>
        <v>#N/A</v>
      </c>
      <c r="BN83" s="124" t="e">
        <f t="shared" si="215"/>
        <v>#N/A</v>
      </c>
      <c r="BO83" s="124" t="e">
        <f t="shared" si="216"/>
        <v>#N/A</v>
      </c>
      <c r="BP83" s="124" t="e">
        <f t="shared" si="217"/>
        <v>#N/A</v>
      </c>
      <c r="BQ83" s="124" t="e">
        <f t="shared" si="218"/>
        <v>#N/A</v>
      </c>
      <c r="BR83" s="124" t="e">
        <f t="shared" si="238"/>
        <v>#N/A</v>
      </c>
      <c r="BS83" s="124" t="e">
        <f t="shared" si="219"/>
        <v>#N/A</v>
      </c>
      <c r="BT83" s="124" t="e">
        <f t="shared" si="220"/>
        <v>#N/A</v>
      </c>
      <c r="BU83" s="124" t="e">
        <f t="shared" si="221"/>
        <v>#N/A</v>
      </c>
      <c r="BV83" s="124" t="e">
        <f t="shared" si="222"/>
        <v>#N/A</v>
      </c>
      <c r="BW83" s="124" t="e">
        <f t="shared" si="223"/>
        <v>#N/A</v>
      </c>
      <c r="BX83" s="124" t="e">
        <f t="shared" si="224"/>
        <v>#N/A</v>
      </c>
      <c r="BY83" s="124" t="e">
        <f t="shared" si="225"/>
        <v>#N/A</v>
      </c>
      <c r="BZ83" s="124" t="e">
        <f t="shared" si="226"/>
        <v>#N/A</v>
      </c>
      <c r="CA83" s="124" t="e">
        <f t="shared" si="227"/>
        <v>#N/A</v>
      </c>
      <c r="CB83" s="124" t="e">
        <f t="shared" si="228"/>
        <v>#N/A</v>
      </c>
      <c r="CC83" s="124" t="e">
        <f t="shared" si="229"/>
        <v>#N/A</v>
      </c>
      <c r="CD83" s="124" t="e">
        <f t="shared" si="230"/>
        <v>#N/A</v>
      </c>
      <c r="CE83" s="124" t="e">
        <f t="shared" si="231"/>
        <v>#N/A</v>
      </c>
      <c r="CF83" s="124" t="e">
        <f t="shared" si="232"/>
        <v>#N/A</v>
      </c>
      <c r="CG83" s="124" t="e">
        <f t="shared" si="233"/>
        <v>#N/A</v>
      </c>
      <c r="CH83" s="124" t="e">
        <f t="shared" si="234"/>
        <v>#N/A</v>
      </c>
      <c r="CI83" s="124" t="e">
        <f t="shared" si="235"/>
        <v>#N/A</v>
      </c>
      <c r="CJ83" s="124" t="e">
        <f t="shared" si="236"/>
        <v>#N/A</v>
      </c>
    </row>
    <row r="84" spans="1:88" x14ac:dyDescent="0.25">
      <c r="A84" s="137" t="str">
        <f>Teams!B18</f>
        <v>01629</v>
      </c>
      <c r="B84" s="137" t="str">
        <f>Teams!C18</f>
        <v>Kalt</v>
      </c>
      <c r="C84" s="137" t="str">
        <f>Teams!D18</f>
        <v>Angela</v>
      </c>
      <c r="E84" s="124">
        <f t="shared" ref="E84:J84" si="246">IF(F49=0,"",F49)</f>
        <v>188</v>
      </c>
      <c r="F84" s="124">
        <f t="shared" si="246"/>
        <v>127</v>
      </c>
      <c r="G84" s="124">
        <f t="shared" si="246"/>
        <v>164</v>
      </c>
      <c r="H84" s="124">
        <f t="shared" si="246"/>
        <v>172</v>
      </c>
      <c r="I84" s="124">
        <f t="shared" si="246"/>
        <v>147</v>
      </c>
      <c r="J84" s="124">
        <f t="shared" si="246"/>
        <v>172</v>
      </c>
      <c r="K84" s="124" t="str">
        <f t="shared" si="160"/>
        <v/>
      </c>
      <c r="L84" s="124" t="str">
        <f t="shared" si="161"/>
        <v/>
      </c>
      <c r="M84" s="124" t="str">
        <f t="shared" si="162"/>
        <v/>
      </c>
      <c r="N84" s="124" t="str">
        <f t="shared" si="163"/>
        <v/>
      </c>
      <c r="O84" s="124" t="str">
        <f t="shared" si="164"/>
        <v/>
      </c>
      <c r="P84" s="124" t="str">
        <f t="shared" si="165"/>
        <v/>
      </c>
      <c r="Q84" s="124" t="str">
        <f t="shared" si="166"/>
        <v/>
      </c>
      <c r="R84" s="124" t="str">
        <f t="shared" si="167"/>
        <v/>
      </c>
      <c r="S84" s="124" t="str">
        <f t="shared" si="168"/>
        <v/>
      </c>
      <c r="T84" s="124" t="str">
        <f t="shared" si="169"/>
        <v/>
      </c>
      <c r="U84" s="124" t="str">
        <f t="shared" si="170"/>
        <v/>
      </c>
      <c r="V84" s="124" t="str">
        <f t="shared" si="171"/>
        <v/>
      </c>
      <c r="W84" s="124" t="str">
        <f t="shared" si="172"/>
        <v/>
      </c>
      <c r="X84" s="124" t="str">
        <f t="shared" si="173"/>
        <v/>
      </c>
      <c r="Y84" s="124" t="str">
        <f t="shared" si="174"/>
        <v/>
      </c>
      <c r="Z84" s="124" t="str">
        <f t="shared" si="175"/>
        <v/>
      </c>
      <c r="AA84" s="124" t="str">
        <f t="shared" si="176"/>
        <v/>
      </c>
      <c r="AB84" s="124" t="str">
        <f t="shared" si="177"/>
        <v/>
      </c>
      <c r="AC84" s="124" t="str">
        <f t="shared" si="178"/>
        <v/>
      </c>
      <c r="AD84" s="124" t="str">
        <f t="shared" si="179"/>
        <v/>
      </c>
      <c r="AE84" s="124" t="str">
        <f t="shared" si="180"/>
        <v/>
      </c>
      <c r="AF84" s="124" t="str">
        <f t="shared" si="181"/>
        <v/>
      </c>
      <c r="AG84" s="124" t="str">
        <f t="shared" si="182"/>
        <v/>
      </c>
      <c r="AH84" s="124" t="str">
        <f t="shared" si="183"/>
        <v/>
      </c>
      <c r="AI84" s="124" t="str">
        <f t="shared" si="184"/>
        <v/>
      </c>
      <c r="AJ84" s="124" t="str">
        <f t="shared" si="185"/>
        <v/>
      </c>
      <c r="AK84" s="124" t="str">
        <f t="shared" si="186"/>
        <v/>
      </c>
      <c r="AL84" s="124" t="str">
        <f t="shared" si="187"/>
        <v/>
      </c>
      <c r="AM84" s="124" t="str">
        <f t="shared" si="188"/>
        <v/>
      </c>
      <c r="AN84" s="124" t="str">
        <f t="shared" si="189"/>
        <v/>
      </c>
      <c r="AO84" s="124" t="str">
        <f t="shared" si="190"/>
        <v/>
      </c>
      <c r="AP84" s="124" t="str">
        <f t="shared" si="191"/>
        <v/>
      </c>
      <c r="AQ84" s="124" t="str">
        <f t="shared" si="192"/>
        <v/>
      </c>
      <c r="AR84" s="124" t="str">
        <f t="shared" si="193"/>
        <v/>
      </c>
      <c r="AS84" s="124" t="str">
        <f t="shared" si="194"/>
        <v/>
      </c>
      <c r="AT84" s="124" t="str">
        <f t="shared" si="195"/>
        <v/>
      </c>
      <c r="AU84" s="124" t="str">
        <f t="shared" si="196"/>
        <v/>
      </c>
      <c r="AV84" s="124" t="str">
        <f t="shared" si="197"/>
        <v/>
      </c>
      <c r="AW84" s="124" t="str">
        <f t="shared" si="198"/>
        <v/>
      </c>
      <c r="AX84" s="124" t="str">
        <f t="shared" si="199"/>
        <v/>
      </c>
      <c r="AY84" s="124" t="str">
        <f t="shared" si="200"/>
        <v/>
      </c>
      <c r="AZ84" s="124" t="str">
        <f t="shared" si="201"/>
        <v/>
      </c>
      <c r="BA84" s="124" t="str">
        <f t="shared" si="202"/>
        <v/>
      </c>
      <c r="BB84" s="124" t="str">
        <f t="shared" si="203"/>
        <v/>
      </c>
      <c r="BC84" s="124" t="str">
        <f t="shared" si="204"/>
        <v/>
      </c>
      <c r="BD84" s="124" t="str">
        <f t="shared" si="205"/>
        <v/>
      </c>
      <c r="BE84" s="124" t="str">
        <f t="shared" si="206"/>
        <v/>
      </c>
      <c r="BF84" s="124" t="str">
        <f t="shared" si="207"/>
        <v/>
      </c>
      <c r="BG84" s="124" t="str">
        <f t="shared" si="208"/>
        <v/>
      </c>
      <c r="BH84" s="124" t="str">
        <f t="shared" si="209"/>
        <v/>
      </c>
      <c r="BI84" s="124" t="str">
        <f t="shared" si="210"/>
        <v/>
      </c>
      <c r="BJ84" s="124" t="str">
        <f t="shared" si="211"/>
        <v/>
      </c>
      <c r="BK84" s="124" t="str">
        <f t="shared" si="212"/>
        <v/>
      </c>
      <c r="BL84" s="124" t="str">
        <f t="shared" si="213"/>
        <v/>
      </c>
      <c r="BM84" s="124" t="e">
        <f t="shared" si="214"/>
        <v>#N/A</v>
      </c>
      <c r="BN84" s="124" t="e">
        <f t="shared" si="215"/>
        <v>#N/A</v>
      </c>
      <c r="BO84" s="124" t="e">
        <f t="shared" si="216"/>
        <v>#N/A</v>
      </c>
      <c r="BP84" s="124" t="e">
        <f t="shared" si="217"/>
        <v>#N/A</v>
      </c>
      <c r="BQ84" s="124" t="e">
        <f t="shared" si="218"/>
        <v>#N/A</v>
      </c>
      <c r="BR84" s="124" t="e">
        <f t="shared" si="238"/>
        <v>#N/A</v>
      </c>
      <c r="BS84" s="124" t="e">
        <f t="shared" si="219"/>
        <v>#N/A</v>
      </c>
      <c r="BT84" s="124" t="e">
        <f t="shared" si="220"/>
        <v>#N/A</v>
      </c>
      <c r="BU84" s="124" t="e">
        <f t="shared" si="221"/>
        <v>#N/A</v>
      </c>
      <c r="BV84" s="124" t="e">
        <f t="shared" si="222"/>
        <v>#N/A</v>
      </c>
      <c r="BW84" s="124" t="e">
        <f t="shared" si="223"/>
        <v>#N/A</v>
      </c>
      <c r="BX84" s="124" t="e">
        <f t="shared" si="224"/>
        <v>#N/A</v>
      </c>
      <c r="BY84" s="124" t="e">
        <f t="shared" si="225"/>
        <v>#N/A</v>
      </c>
      <c r="BZ84" s="124" t="e">
        <f t="shared" si="226"/>
        <v>#N/A</v>
      </c>
      <c r="CA84" s="124" t="e">
        <f t="shared" si="227"/>
        <v>#N/A</v>
      </c>
      <c r="CB84" s="124" t="e">
        <f t="shared" si="228"/>
        <v>#N/A</v>
      </c>
      <c r="CC84" s="124" t="e">
        <f t="shared" si="229"/>
        <v>#N/A</v>
      </c>
      <c r="CD84" s="124" t="e">
        <f t="shared" si="230"/>
        <v>#N/A</v>
      </c>
      <c r="CE84" s="124" t="e">
        <f t="shared" si="231"/>
        <v>#N/A</v>
      </c>
      <c r="CF84" s="124" t="e">
        <f t="shared" si="232"/>
        <v>#N/A</v>
      </c>
      <c r="CG84" s="124" t="e">
        <f t="shared" si="233"/>
        <v>#N/A</v>
      </c>
      <c r="CH84" s="124" t="e">
        <f t="shared" si="234"/>
        <v>#N/A</v>
      </c>
      <c r="CI84" s="124" t="e">
        <f t="shared" si="235"/>
        <v>#N/A</v>
      </c>
      <c r="CJ84" s="124" t="e">
        <f t="shared" si="236"/>
        <v>#N/A</v>
      </c>
    </row>
    <row r="85" spans="1:88" x14ac:dyDescent="0.25">
      <c r="A85" s="137" t="str">
        <f>Teams!B19</f>
        <v>02122</v>
      </c>
      <c r="B85" s="137" t="str">
        <f>Teams!C19</f>
        <v>Bächler</v>
      </c>
      <c r="C85" s="137" t="str">
        <f>Teams!D19</f>
        <v>Sandro</v>
      </c>
      <c r="E85" s="124" t="str">
        <f t="shared" ref="E85:J85" si="247">IF(F50=0,"",F50)</f>
        <v/>
      </c>
      <c r="F85" s="124" t="str">
        <f t="shared" si="247"/>
        <v/>
      </c>
      <c r="G85" s="124" t="str">
        <f t="shared" si="247"/>
        <v/>
      </c>
      <c r="H85" s="124" t="str">
        <f t="shared" si="247"/>
        <v/>
      </c>
      <c r="I85" s="124" t="str">
        <f t="shared" si="247"/>
        <v/>
      </c>
      <c r="J85" s="124" t="str">
        <f t="shared" si="247"/>
        <v/>
      </c>
      <c r="K85" s="124">
        <f t="shared" si="160"/>
        <v>185</v>
      </c>
      <c r="L85" s="124">
        <f t="shared" si="161"/>
        <v>180</v>
      </c>
      <c r="M85" s="124">
        <f t="shared" si="162"/>
        <v>160</v>
      </c>
      <c r="N85" s="124">
        <f t="shared" si="163"/>
        <v>220</v>
      </c>
      <c r="O85" s="124">
        <f t="shared" si="164"/>
        <v>168</v>
      </c>
      <c r="P85" s="124">
        <f t="shared" si="165"/>
        <v>150</v>
      </c>
      <c r="Q85" s="124">
        <f t="shared" si="166"/>
        <v>138</v>
      </c>
      <c r="R85" s="124">
        <f t="shared" si="167"/>
        <v>184</v>
      </c>
      <c r="S85" s="124">
        <f t="shared" si="168"/>
        <v>178</v>
      </c>
      <c r="T85" s="124">
        <f t="shared" si="169"/>
        <v>110</v>
      </c>
      <c r="U85" s="124">
        <f t="shared" si="170"/>
        <v>170</v>
      </c>
      <c r="V85" s="124">
        <f t="shared" si="171"/>
        <v>142</v>
      </c>
      <c r="W85" s="124" t="str">
        <f t="shared" si="172"/>
        <v/>
      </c>
      <c r="X85" s="124" t="str">
        <f t="shared" si="173"/>
        <v/>
      </c>
      <c r="Y85" s="124" t="str">
        <f t="shared" si="174"/>
        <v/>
      </c>
      <c r="Z85" s="124" t="str">
        <f t="shared" si="175"/>
        <v/>
      </c>
      <c r="AA85" s="124" t="str">
        <f t="shared" si="176"/>
        <v/>
      </c>
      <c r="AB85" s="124" t="str">
        <f t="shared" si="177"/>
        <v/>
      </c>
      <c r="AC85" s="124" t="str">
        <f t="shared" si="178"/>
        <v/>
      </c>
      <c r="AD85" s="124" t="str">
        <f t="shared" si="179"/>
        <v/>
      </c>
      <c r="AE85" s="124" t="str">
        <f t="shared" si="180"/>
        <v/>
      </c>
      <c r="AF85" s="124" t="str">
        <f t="shared" si="181"/>
        <v/>
      </c>
      <c r="AG85" s="124" t="str">
        <f t="shared" si="182"/>
        <v/>
      </c>
      <c r="AH85" s="124" t="str">
        <f t="shared" si="183"/>
        <v/>
      </c>
      <c r="AI85" s="124" t="str">
        <f t="shared" si="184"/>
        <v/>
      </c>
      <c r="AJ85" s="124" t="str">
        <f t="shared" si="185"/>
        <v/>
      </c>
      <c r="AK85" s="124" t="str">
        <f t="shared" si="186"/>
        <v/>
      </c>
      <c r="AL85" s="124" t="str">
        <f t="shared" si="187"/>
        <v/>
      </c>
      <c r="AM85" s="124" t="str">
        <f t="shared" si="188"/>
        <v/>
      </c>
      <c r="AN85" s="124" t="str">
        <f t="shared" si="189"/>
        <v/>
      </c>
      <c r="AO85" s="124" t="str">
        <f t="shared" si="190"/>
        <v/>
      </c>
      <c r="AP85" s="124" t="str">
        <f t="shared" si="191"/>
        <v/>
      </c>
      <c r="AQ85" s="124" t="str">
        <f t="shared" si="192"/>
        <v/>
      </c>
      <c r="AR85" s="124" t="str">
        <f t="shared" si="193"/>
        <v/>
      </c>
      <c r="AS85" s="124" t="str">
        <f t="shared" si="194"/>
        <v/>
      </c>
      <c r="AT85" s="124" t="str">
        <f t="shared" si="195"/>
        <v/>
      </c>
      <c r="AU85" s="124" t="str">
        <f t="shared" si="196"/>
        <v/>
      </c>
      <c r="AV85" s="124" t="str">
        <f t="shared" si="197"/>
        <v/>
      </c>
      <c r="AW85" s="124" t="str">
        <f t="shared" si="198"/>
        <v/>
      </c>
      <c r="AX85" s="124" t="str">
        <f t="shared" si="199"/>
        <v/>
      </c>
      <c r="AY85" s="124" t="str">
        <f t="shared" si="200"/>
        <v/>
      </c>
      <c r="AZ85" s="124" t="str">
        <f t="shared" si="201"/>
        <v/>
      </c>
      <c r="BA85" s="124" t="str">
        <f t="shared" si="202"/>
        <v/>
      </c>
      <c r="BB85" s="124" t="str">
        <f t="shared" si="203"/>
        <v/>
      </c>
      <c r="BC85" s="124" t="str">
        <f t="shared" si="204"/>
        <v/>
      </c>
      <c r="BD85" s="124" t="str">
        <f t="shared" si="205"/>
        <v/>
      </c>
      <c r="BE85" s="124" t="str">
        <f t="shared" si="206"/>
        <v/>
      </c>
      <c r="BF85" s="124" t="str">
        <f t="shared" si="207"/>
        <v/>
      </c>
      <c r="BG85" s="124" t="str">
        <f t="shared" si="208"/>
        <v/>
      </c>
      <c r="BH85" s="124" t="str">
        <f t="shared" si="209"/>
        <v/>
      </c>
      <c r="BI85" s="124" t="str">
        <f t="shared" si="210"/>
        <v/>
      </c>
      <c r="BJ85" s="124" t="str">
        <f t="shared" si="211"/>
        <v/>
      </c>
      <c r="BK85" s="124" t="str">
        <f t="shared" si="212"/>
        <v/>
      </c>
      <c r="BL85" s="124" t="str">
        <f t="shared" si="213"/>
        <v/>
      </c>
      <c r="BM85" s="124" t="e">
        <f t="shared" si="214"/>
        <v>#N/A</v>
      </c>
      <c r="BN85" s="124" t="e">
        <f t="shared" si="215"/>
        <v>#N/A</v>
      </c>
      <c r="BO85" s="124" t="e">
        <f t="shared" si="216"/>
        <v>#N/A</v>
      </c>
      <c r="BP85" s="124" t="e">
        <f t="shared" si="217"/>
        <v>#N/A</v>
      </c>
      <c r="BQ85" s="124" t="e">
        <f t="shared" si="218"/>
        <v>#N/A</v>
      </c>
      <c r="BR85" s="124" t="e">
        <f t="shared" si="238"/>
        <v>#N/A</v>
      </c>
      <c r="BS85" s="124" t="e">
        <f t="shared" si="219"/>
        <v>#N/A</v>
      </c>
      <c r="BT85" s="124" t="e">
        <f t="shared" si="220"/>
        <v>#N/A</v>
      </c>
      <c r="BU85" s="124" t="e">
        <f t="shared" si="221"/>
        <v>#N/A</v>
      </c>
      <c r="BV85" s="124" t="e">
        <f t="shared" si="222"/>
        <v>#N/A</v>
      </c>
      <c r="BW85" s="124" t="e">
        <f t="shared" si="223"/>
        <v>#N/A</v>
      </c>
      <c r="BX85" s="124" t="e">
        <f t="shared" si="224"/>
        <v>#N/A</v>
      </c>
      <c r="BY85" s="124" t="e">
        <f t="shared" si="225"/>
        <v>#N/A</v>
      </c>
      <c r="BZ85" s="124" t="e">
        <f t="shared" si="226"/>
        <v>#N/A</v>
      </c>
      <c r="CA85" s="124" t="e">
        <f t="shared" si="227"/>
        <v>#N/A</v>
      </c>
      <c r="CB85" s="124" t="e">
        <f t="shared" si="228"/>
        <v>#N/A</v>
      </c>
      <c r="CC85" s="124" t="e">
        <f t="shared" si="229"/>
        <v>#N/A</v>
      </c>
      <c r="CD85" s="124" t="e">
        <f t="shared" si="230"/>
        <v>#N/A</v>
      </c>
      <c r="CE85" s="124" t="e">
        <f t="shared" si="231"/>
        <v>#N/A</v>
      </c>
      <c r="CF85" s="124" t="e">
        <f t="shared" si="232"/>
        <v>#N/A</v>
      </c>
      <c r="CG85" s="124" t="e">
        <f t="shared" si="233"/>
        <v>#N/A</v>
      </c>
      <c r="CH85" s="124" t="e">
        <f t="shared" si="234"/>
        <v>#N/A</v>
      </c>
      <c r="CI85" s="124" t="e">
        <f t="shared" si="235"/>
        <v>#N/A</v>
      </c>
      <c r="CJ85" s="124" t="e">
        <f t="shared" si="236"/>
        <v>#N/A</v>
      </c>
    </row>
    <row r="86" spans="1:88" x14ac:dyDescent="0.25">
      <c r="A86" s="137" t="str">
        <f>Teams!B22</f>
        <v>02560</v>
      </c>
      <c r="B86" s="137" t="str">
        <f>Teams!C22</f>
        <v>Sieber</v>
      </c>
      <c r="C86" s="137" t="str">
        <f>Teams!D22</f>
        <v>Heini</v>
      </c>
      <c r="E86" s="124">
        <f t="shared" ref="E86:J86" si="248">IF(F51=0,"",F51)</f>
        <v>146</v>
      </c>
      <c r="F86" s="124">
        <f t="shared" si="248"/>
        <v>169</v>
      </c>
      <c r="G86" s="124">
        <f t="shared" si="248"/>
        <v>164</v>
      </c>
      <c r="H86" s="124">
        <f t="shared" si="248"/>
        <v>177</v>
      </c>
      <c r="I86" s="124">
        <f t="shared" si="248"/>
        <v>148</v>
      </c>
      <c r="J86" s="124">
        <f t="shared" si="248"/>
        <v>138</v>
      </c>
      <c r="K86" s="124">
        <f t="shared" si="160"/>
        <v>181</v>
      </c>
      <c r="L86" s="124">
        <f t="shared" si="161"/>
        <v>155</v>
      </c>
      <c r="M86" s="124" t="str">
        <f t="shared" si="162"/>
        <v/>
      </c>
      <c r="N86" s="124">
        <f t="shared" si="163"/>
        <v>170</v>
      </c>
      <c r="O86" s="124">
        <f t="shared" si="164"/>
        <v>164</v>
      </c>
      <c r="P86" s="124" t="str">
        <f t="shared" si="165"/>
        <v/>
      </c>
      <c r="Q86" s="124">
        <f t="shared" si="166"/>
        <v>169</v>
      </c>
      <c r="R86" s="124" t="str">
        <f t="shared" si="167"/>
        <v/>
      </c>
      <c r="S86" s="124">
        <f t="shared" si="168"/>
        <v>133</v>
      </c>
      <c r="T86" s="124">
        <f t="shared" si="169"/>
        <v>144</v>
      </c>
      <c r="U86" s="124" t="str">
        <f t="shared" si="170"/>
        <v/>
      </c>
      <c r="V86" s="124" t="str">
        <f t="shared" si="171"/>
        <v/>
      </c>
      <c r="W86" s="124" t="str">
        <f t="shared" si="172"/>
        <v/>
      </c>
      <c r="X86" s="124" t="str">
        <f t="shared" si="173"/>
        <v/>
      </c>
      <c r="Y86" s="124" t="str">
        <f t="shared" si="174"/>
        <v/>
      </c>
      <c r="Z86" s="124" t="str">
        <f t="shared" si="175"/>
        <v/>
      </c>
      <c r="AA86" s="124" t="str">
        <f t="shared" si="176"/>
        <v/>
      </c>
      <c r="AB86" s="124" t="str">
        <f t="shared" si="177"/>
        <v/>
      </c>
      <c r="AC86" s="124" t="str">
        <f t="shared" si="178"/>
        <v/>
      </c>
      <c r="AD86" s="124" t="str">
        <f t="shared" si="179"/>
        <v/>
      </c>
      <c r="AE86" s="124" t="str">
        <f t="shared" si="180"/>
        <v/>
      </c>
      <c r="AF86" s="124" t="str">
        <f t="shared" si="181"/>
        <v/>
      </c>
      <c r="AG86" s="124" t="str">
        <f t="shared" si="182"/>
        <v/>
      </c>
      <c r="AH86" s="124" t="str">
        <f t="shared" si="183"/>
        <v/>
      </c>
      <c r="AI86" s="124" t="str">
        <f t="shared" si="184"/>
        <v/>
      </c>
      <c r="AJ86" s="124" t="str">
        <f t="shared" si="185"/>
        <v/>
      </c>
      <c r="AK86" s="124" t="str">
        <f t="shared" si="186"/>
        <v/>
      </c>
      <c r="AL86" s="124" t="str">
        <f t="shared" si="187"/>
        <v/>
      </c>
      <c r="AM86" s="124" t="str">
        <f t="shared" si="188"/>
        <v/>
      </c>
      <c r="AN86" s="124" t="str">
        <f t="shared" si="189"/>
        <v/>
      </c>
      <c r="AO86" s="124" t="str">
        <f t="shared" si="190"/>
        <v/>
      </c>
      <c r="AP86" s="124" t="str">
        <f t="shared" si="191"/>
        <v/>
      </c>
      <c r="AQ86" s="124" t="str">
        <f t="shared" si="192"/>
        <v/>
      </c>
      <c r="AR86" s="124" t="str">
        <f t="shared" si="193"/>
        <v/>
      </c>
      <c r="AS86" s="124" t="str">
        <f t="shared" si="194"/>
        <v/>
      </c>
      <c r="AT86" s="124" t="str">
        <f t="shared" si="195"/>
        <v/>
      </c>
      <c r="AU86" s="124" t="str">
        <f t="shared" si="196"/>
        <v/>
      </c>
      <c r="AV86" s="124" t="str">
        <f t="shared" si="197"/>
        <v/>
      </c>
      <c r="AW86" s="124" t="str">
        <f t="shared" si="198"/>
        <v/>
      </c>
      <c r="AX86" s="124" t="str">
        <f t="shared" si="199"/>
        <v/>
      </c>
      <c r="AY86" s="124" t="str">
        <f t="shared" si="200"/>
        <v/>
      </c>
      <c r="AZ86" s="124" t="str">
        <f t="shared" si="201"/>
        <v/>
      </c>
      <c r="BA86" s="124" t="str">
        <f t="shared" si="202"/>
        <v/>
      </c>
      <c r="BB86" s="124" t="str">
        <f t="shared" si="203"/>
        <v/>
      </c>
      <c r="BC86" s="124" t="str">
        <f t="shared" si="204"/>
        <v/>
      </c>
      <c r="BD86" s="124" t="str">
        <f t="shared" si="205"/>
        <v/>
      </c>
      <c r="BE86" s="124" t="str">
        <f t="shared" si="206"/>
        <v/>
      </c>
      <c r="BF86" s="124" t="str">
        <f t="shared" si="207"/>
        <v/>
      </c>
      <c r="BG86" s="124" t="str">
        <f t="shared" si="208"/>
        <v/>
      </c>
      <c r="BH86" s="124" t="str">
        <f t="shared" si="209"/>
        <v/>
      </c>
      <c r="BI86" s="124" t="str">
        <f t="shared" si="210"/>
        <v/>
      </c>
      <c r="BJ86" s="124" t="str">
        <f t="shared" si="211"/>
        <v/>
      </c>
      <c r="BK86" s="124" t="str">
        <f t="shared" si="212"/>
        <v/>
      </c>
      <c r="BL86" s="124" t="str">
        <f t="shared" si="213"/>
        <v/>
      </c>
      <c r="BM86" s="124" t="e">
        <f t="shared" si="214"/>
        <v>#N/A</v>
      </c>
      <c r="BN86" s="124" t="e">
        <f t="shared" si="215"/>
        <v>#N/A</v>
      </c>
      <c r="BO86" s="124" t="e">
        <f t="shared" si="216"/>
        <v>#N/A</v>
      </c>
      <c r="BP86" s="124" t="e">
        <f t="shared" si="217"/>
        <v>#N/A</v>
      </c>
      <c r="BQ86" s="124" t="e">
        <f t="shared" si="218"/>
        <v>#N/A</v>
      </c>
      <c r="BR86" s="124" t="e">
        <f t="shared" si="238"/>
        <v>#N/A</v>
      </c>
      <c r="BS86" s="124" t="e">
        <f t="shared" si="219"/>
        <v>#N/A</v>
      </c>
      <c r="BT86" s="124" t="e">
        <f t="shared" si="220"/>
        <v>#N/A</v>
      </c>
      <c r="BU86" s="124" t="e">
        <f t="shared" si="221"/>
        <v>#N/A</v>
      </c>
      <c r="BV86" s="124" t="e">
        <f t="shared" si="222"/>
        <v>#N/A</v>
      </c>
      <c r="BW86" s="124" t="e">
        <f t="shared" si="223"/>
        <v>#N/A</v>
      </c>
      <c r="BX86" s="124" t="e">
        <f t="shared" si="224"/>
        <v>#N/A</v>
      </c>
      <c r="BY86" s="124" t="e">
        <f t="shared" si="225"/>
        <v>#N/A</v>
      </c>
      <c r="BZ86" s="124" t="e">
        <f t="shared" si="226"/>
        <v>#N/A</v>
      </c>
      <c r="CA86" s="124" t="e">
        <f t="shared" si="227"/>
        <v>#N/A</v>
      </c>
      <c r="CB86" s="124" t="e">
        <f t="shared" si="228"/>
        <v>#N/A</v>
      </c>
      <c r="CC86" s="124" t="e">
        <f t="shared" si="229"/>
        <v>#N/A</v>
      </c>
      <c r="CD86" s="124" t="e">
        <f t="shared" si="230"/>
        <v>#N/A</v>
      </c>
      <c r="CE86" s="124" t="e">
        <f t="shared" si="231"/>
        <v>#N/A</v>
      </c>
      <c r="CF86" s="124" t="e">
        <f t="shared" si="232"/>
        <v>#N/A</v>
      </c>
      <c r="CG86" s="124" t="e">
        <f t="shared" si="233"/>
        <v>#N/A</v>
      </c>
      <c r="CH86" s="124" t="e">
        <f t="shared" si="234"/>
        <v>#N/A</v>
      </c>
      <c r="CI86" s="124" t="e">
        <f t="shared" si="235"/>
        <v>#N/A</v>
      </c>
      <c r="CJ86" s="124" t="e">
        <f t="shared" si="236"/>
        <v>#N/A</v>
      </c>
    </row>
    <row r="87" spans="1:88" x14ac:dyDescent="0.25">
      <c r="A87" s="137" t="str">
        <f>Teams!B23</f>
        <v>02599</v>
      </c>
      <c r="B87" s="137" t="str">
        <f>Teams!C23</f>
        <v>Kalkman</v>
      </c>
      <c r="C87" s="137" t="str">
        <f>Teams!D23</f>
        <v>Iris</v>
      </c>
      <c r="E87" s="124">
        <f t="shared" ref="E87:J87" si="249">IF(F52=0,"",F52)</f>
        <v>169</v>
      </c>
      <c r="F87" s="124">
        <f t="shared" si="249"/>
        <v>161</v>
      </c>
      <c r="G87" s="124">
        <f t="shared" si="249"/>
        <v>172</v>
      </c>
      <c r="H87" s="124">
        <f t="shared" si="249"/>
        <v>155</v>
      </c>
      <c r="I87" s="124">
        <f t="shared" si="249"/>
        <v>144</v>
      </c>
      <c r="J87" s="124">
        <f t="shared" si="249"/>
        <v>176</v>
      </c>
      <c r="K87" s="124" t="str">
        <f t="shared" si="160"/>
        <v/>
      </c>
      <c r="L87" s="124">
        <f t="shared" si="161"/>
        <v>191</v>
      </c>
      <c r="M87" s="124">
        <f t="shared" si="162"/>
        <v>169</v>
      </c>
      <c r="N87" s="124">
        <f t="shared" si="163"/>
        <v>163</v>
      </c>
      <c r="O87" s="124" t="str">
        <f t="shared" si="164"/>
        <v/>
      </c>
      <c r="P87" s="124">
        <f t="shared" si="165"/>
        <v>144</v>
      </c>
      <c r="Q87" s="124" t="str">
        <f t="shared" si="166"/>
        <v/>
      </c>
      <c r="R87" s="124" t="str">
        <f t="shared" si="167"/>
        <v/>
      </c>
      <c r="S87" s="124" t="str">
        <f t="shared" si="168"/>
        <v/>
      </c>
      <c r="T87" s="124" t="str">
        <f t="shared" si="169"/>
        <v/>
      </c>
      <c r="U87" s="124" t="str">
        <f t="shared" si="170"/>
        <v/>
      </c>
      <c r="V87" s="124" t="str">
        <f t="shared" si="171"/>
        <v/>
      </c>
      <c r="W87" s="124" t="str">
        <f t="shared" si="172"/>
        <v/>
      </c>
      <c r="X87" s="124" t="str">
        <f t="shared" si="173"/>
        <v/>
      </c>
      <c r="Y87" s="124" t="str">
        <f t="shared" si="174"/>
        <v/>
      </c>
      <c r="Z87" s="124" t="str">
        <f t="shared" si="175"/>
        <v/>
      </c>
      <c r="AA87" s="124" t="str">
        <f t="shared" si="176"/>
        <v/>
      </c>
      <c r="AB87" s="124" t="str">
        <f t="shared" si="177"/>
        <v/>
      </c>
      <c r="AC87" s="124" t="str">
        <f t="shared" si="178"/>
        <v/>
      </c>
      <c r="AD87" s="124" t="str">
        <f t="shared" si="179"/>
        <v/>
      </c>
      <c r="AE87" s="124" t="str">
        <f t="shared" si="180"/>
        <v/>
      </c>
      <c r="AF87" s="124" t="str">
        <f t="shared" si="181"/>
        <v/>
      </c>
      <c r="AG87" s="124" t="str">
        <f t="shared" si="182"/>
        <v/>
      </c>
      <c r="AH87" s="124" t="str">
        <f t="shared" si="183"/>
        <v/>
      </c>
      <c r="AI87" s="124" t="str">
        <f t="shared" si="184"/>
        <v/>
      </c>
      <c r="AJ87" s="124" t="str">
        <f t="shared" si="185"/>
        <v/>
      </c>
      <c r="AK87" s="124" t="str">
        <f t="shared" si="186"/>
        <v/>
      </c>
      <c r="AL87" s="124" t="str">
        <f t="shared" si="187"/>
        <v/>
      </c>
      <c r="AM87" s="124" t="str">
        <f t="shared" si="188"/>
        <v/>
      </c>
      <c r="AN87" s="124" t="str">
        <f t="shared" si="189"/>
        <v/>
      </c>
      <c r="AO87" s="124" t="str">
        <f t="shared" si="190"/>
        <v/>
      </c>
      <c r="AP87" s="124" t="str">
        <f t="shared" si="191"/>
        <v/>
      </c>
      <c r="AQ87" s="124" t="str">
        <f t="shared" si="192"/>
        <v/>
      </c>
      <c r="AR87" s="124" t="str">
        <f t="shared" si="193"/>
        <v/>
      </c>
      <c r="AS87" s="124" t="str">
        <f t="shared" si="194"/>
        <v/>
      </c>
      <c r="AT87" s="124" t="str">
        <f t="shared" si="195"/>
        <v/>
      </c>
      <c r="AU87" s="124" t="str">
        <f t="shared" si="196"/>
        <v/>
      </c>
      <c r="AV87" s="124" t="str">
        <f t="shared" si="197"/>
        <v/>
      </c>
      <c r="AW87" s="124" t="str">
        <f t="shared" si="198"/>
        <v/>
      </c>
      <c r="AX87" s="124" t="str">
        <f t="shared" si="199"/>
        <v/>
      </c>
      <c r="AY87" s="124" t="str">
        <f t="shared" si="200"/>
        <v/>
      </c>
      <c r="AZ87" s="124" t="str">
        <f t="shared" si="201"/>
        <v/>
      </c>
      <c r="BA87" s="124" t="str">
        <f t="shared" si="202"/>
        <v/>
      </c>
      <c r="BB87" s="124" t="str">
        <f t="shared" si="203"/>
        <v/>
      </c>
      <c r="BC87" s="124" t="str">
        <f t="shared" si="204"/>
        <v/>
      </c>
      <c r="BD87" s="124" t="str">
        <f t="shared" si="205"/>
        <v/>
      </c>
      <c r="BE87" s="124" t="str">
        <f t="shared" si="206"/>
        <v/>
      </c>
      <c r="BF87" s="124" t="str">
        <f t="shared" si="207"/>
        <v/>
      </c>
      <c r="BG87" s="124" t="str">
        <f t="shared" si="208"/>
        <v/>
      </c>
      <c r="BH87" s="124" t="str">
        <f t="shared" si="209"/>
        <v/>
      </c>
      <c r="BI87" s="124" t="str">
        <f t="shared" si="210"/>
        <v/>
      </c>
      <c r="BJ87" s="124" t="str">
        <f t="shared" si="211"/>
        <v/>
      </c>
      <c r="BK87" s="124" t="str">
        <f t="shared" si="212"/>
        <v/>
      </c>
      <c r="BL87" s="124" t="str">
        <f t="shared" si="213"/>
        <v/>
      </c>
      <c r="BM87" s="124" t="e">
        <f t="shared" si="214"/>
        <v>#N/A</v>
      </c>
      <c r="BN87" s="124" t="e">
        <f t="shared" si="215"/>
        <v>#N/A</v>
      </c>
      <c r="BO87" s="124" t="e">
        <f t="shared" si="216"/>
        <v>#N/A</v>
      </c>
      <c r="BP87" s="124" t="e">
        <f t="shared" si="217"/>
        <v>#N/A</v>
      </c>
      <c r="BQ87" s="124" t="e">
        <f t="shared" si="218"/>
        <v>#N/A</v>
      </c>
      <c r="BR87" s="124" t="e">
        <f t="shared" si="238"/>
        <v>#N/A</v>
      </c>
      <c r="BS87" s="124" t="e">
        <f t="shared" si="219"/>
        <v>#N/A</v>
      </c>
      <c r="BT87" s="124" t="e">
        <f t="shared" si="220"/>
        <v>#N/A</v>
      </c>
      <c r="BU87" s="124" t="e">
        <f t="shared" si="221"/>
        <v>#N/A</v>
      </c>
      <c r="BV87" s="124" t="e">
        <f t="shared" si="222"/>
        <v>#N/A</v>
      </c>
      <c r="BW87" s="124" t="e">
        <f t="shared" si="223"/>
        <v>#N/A</v>
      </c>
      <c r="BX87" s="124" t="e">
        <f t="shared" si="224"/>
        <v>#N/A</v>
      </c>
      <c r="BY87" s="124" t="e">
        <f t="shared" si="225"/>
        <v>#N/A</v>
      </c>
      <c r="BZ87" s="124" t="e">
        <f t="shared" si="226"/>
        <v>#N/A</v>
      </c>
      <c r="CA87" s="124" t="e">
        <f t="shared" si="227"/>
        <v>#N/A</v>
      </c>
      <c r="CB87" s="124" t="e">
        <f t="shared" si="228"/>
        <v>#N/A</v>
      </c>
      <c r="CC87" s="124" t="e">
        <f t="shared" si="229"/>
        <v>#N/A</v>
      </c>
      <c r="CD87" s="124" t="e">
        <f t="shared" si="230"/>
        <v>#N/A</v>
      </c>
      <c r="CE87" s="124" t="e">
        <f t="shared" si="231"/>
        <v>#N/A</v>
      </c>
      <c r="CF87" s="124" t="e">
        <f t="shared" si="232"/>
        <v>#N/A</v>
      </c>
      <c r="CG87" s="124" t="e">
        <f t="shared" si="233"/>
        <v>#N/A</v>
      </c>
      <c r="CH87" s="124" t="e">
        <f t="shared" si="234"/>
        <v>#N/A</v>
      </c>
      <c r="CI87" s="124" t="e">
        <f t="shared" si="235"/>
        <v>#N/A</v>
      </c>
      <c r="CJ87" s="124" t="e">
        <f t="shared" si="236"/>
        <v>#N/A</v>
      </c>
    </row>
    <row r="88" spans="1:88" x14ac:dyDescent="0.25">
      <c r="A88" s="137" t="str">
        <f>Teams!B24</f>
        <v>02176</v>
      </c>
      <c r="B88" s="137" t="str">
        <f>Teams!C24</f>
        <v>Kalkman</v>
      </c>
      <c r="C88" s="137" t="str">
        <f>Teams!D24</f>
        <v>Jarden</v>
      </c>
      <c r="E88" s="124" t="str">
        <f t="shared" ref="E88:J88" si="250">IF(F53=0,"",F53)</f>
        <v/>
      </c>
      <c r="F88" s="124" t="str">
        <f t="shared" si="250"/>
        <v/>
      </c>
      <c r="G88" s="124" t="str">
        <f t="shared" si="250"/>
        <v/>
      </c>
      <c r="H88" s="124" t="str">
        <f t="shared" si="250"/>
        <v/>
      </c>
      <c r="I88" s="124" t="str">
        <f t="shared" si="250"/>
        <v/>
      </c>
      <c r="J88" s="124" t="str">
        <f t="shared" si="250"/>
        <v/>
      </c>
      <c r="K88" s="124">
        <f t="shared" si="160"/>
        <v>148</v>
      </c>
      <c r="L88" s="124" t="str">
        <f t="shared" si="161"/>
        <v/>
      </c>
      <c r="M88" s="124">
        <f t="shared" si="162"/>
        <v>160</v>
      </c>
      <c r="N88" s="124" t="str">
        <f t="shared" si="163"/>
        <v/>
      </c>
      <c r="O88" s="124">
        <f t="shared" si="164"/>
        <v>156</v>
      </c>
      <c r="P88" s="124">
        <f t="shared" si="165"/>
        <v>170</v>
      </c>
      <c r="Q88" s="124" t="str">
        <f t="shared" si="166"/>
        <v/>
      </c>
      <c r="R88" s="124">
        <f t="shared" si="167"/>
        <v>125</v>
      </c>
      <c r="S88" s="124">
        <f t="shared" si="168"/>
        <v>127</v>
      </c>
      <c r="T88" s="124" t="str">
        <f t="shared" si="169"/>
        <v/>
      </c>
      <c r="U88" s="124">
        <f t="shared" si="170"/>
        <v>155</v>
      </c>
      <c r="V88" s="124">
        <f t="shared" si="171"/>
        <v>177</v>
      </c>
      <c r="W88" s="124" t="str">
        <f t="shared" si="172"/>
        <v/>
      </c>
      <c r="X88" s="124" t="str">
        <f t="shared" si="173"/>
        <v/>
      </c>
      <c r="Y88" s="124" t="str">
        <f t="shared" si="174"/>
        <v/>
      </c>
      <c r="Z88" s="124" t="str">
        <f t="shared" si="175"/>
        <v/>
      </c>
      <c r="AA88" s="124" t="str">
        <f t="shared" si="176"/>
        <v/>
      </c>
      <c r="AB88" s="124" t="str">
        <f t="shared" si="177"/>
        <v/>
      </c>
      <c r="AC88" s="124" t="str">
        <f t="shared" si="178"/>
        <v/>
      </c>
      <c r="AD88" s="124" t="str">
        <f t="shared" si="179"/>
        <v/>
      </c>
      <c r="AE88" s="124" t="str">
        <f t="shared" si="180"/>
        <v/>
      </c>
      <c r="AF88" s="124" t="str">
        <f t="shared" si="181"/>
        <v/>
      </c>
      <c r="AG88" s="124" t="str">
        <f t="shared" si="182"/>
        <v/>
      </c>
      <c r="AH88" s="124" t="str">
        <f t="shared" si="183"/>
        <v/>
      </c>
      <c r="AI88" s="124" t="str">
        <f t="shared" si="184"/>
        <v/>
      </c>
      <c r="AJ88" s="124" t="str">
        <f t="shared" si="185"/>
        <v/>
      </c>
      <c r="AK88" s="124" t="str">
        <f t="shared" si="186"/>
        <v/>
      </c>
      <c r="AL88" s="124" t="str">
        <f t="shared" si="187"/>
        <v/>
      </c>
      <c r="AM88" s="124" t="str">
        <f t="shared" si="188"/>
        <v/>
      </c>
      <c r="AN88" s="124" t="str">
        <f t="shared" si="189"/>
        <v/>
      </c>
      <c r="AO88" s="124" t="str">
        <f t="shared" si="190"/>
        <v/>
      </c>
      <c r="AP88" s="124" t="str">
        <f t="shared" si="191"/>
        <v/>
      </c>
      <c r="AQ88" s="124" t="str">
        <f t="shared" si="192"/>
        <v/>
      </c>
      <c r="AR88" s="124" t="str">
        <f t="shared" si="193"/>
        <v/>
      </c>
      <c r="AS88" s="124" t="str">
        <f t="shared" si="194"/>
        <v/>
      </c>
      <c r="AT88" s="124" t="str">
        <f t="shared" si="195"/>
        <v/>
      </c>
      <c r="AU88" s="124" t="str">
        <f t="shared" si="196"/>
        <v/>
      </c>
      <c r="AV88" s="124" t="str">
        <f t="shared" si="197"/>
        <v/>
      </c>
      <c r="AW88" s="124" t="str">
        <f t="shared" si="198"/>
        <v/>
      </c>
      <c r="AX88" s="124" t="str">
        <f t="shared" si="199"/>
        <v/>
      </c>
      <c r="AY88" s="124" t="str">
        <f t="shared" si="200"/>
        <v/>
      </c>
      <c r="AZ88" s="124" t="str">
        <f t="shared" si="201"/>
        <v/>
      </c>
      <c r="BA88" s="124" t="str">
        <f t="shared" si="202"/>
        <v/>
      </c>
      <c r="BB88" s="124" t="str">
        <f t="shared" si="203"/>
        <v/>
      </c>
      <c r="BC88" s="124" t="str">
        <f t="shared" si="204"/>
        <v/>
      </c>
      <c r="BD88" s="124" t="str">
        <f t="shared" si="205"/>
        <v/>
      </c>
      <c r="BE88" s="124" t="str">
        <f t="shared" si="206"/>
        <v/>
      </c>
      <c r="BF88" s="124" t="str">
        <f t="shared" si="207"/>
        <v/>
      </c>
      <c r="BG88" s="124" t="str">
        <f t="shared" si="208"/>
        <v/>
      </c>
      <c r="BH88" s="124" t="str">
        <f t="shared" si="209"/>
        <v/>
      </c>
      <c r="BI88" s="124" t="str">
        <f t="shared" si="210"/>
        <v/>
      </c>
      <c r="BJ88" s="124" t="str">
        <f t="shared" si="211"/>
        <v/>
      </c>
      <c r="BK88" s="124" t="str">
        <f t="shared" si="212"/>
        <v/>
      </c>
      <c r="BL88" s="124" t="str">
        <f t="shared" si="213"/>
        <v/>
      </c>
      <c r="BM88" s="124" t="e">
        <f t="shared" si="214"/>
        <v>#N/A</v>
      </c>
      <c r="BN88" s="124" t="e">
        <f t="shared" si="215"/>
        <v>#N/A</v>
      </c>
      <c r="BO88" s="124" t="e">
        <f t="shared" si="216"/>
        <v>#N/A</v>
      </c>
      <c r="BP88" s="124" t="e">
        <f t="shared" si="217"/>
        <v>#N/A</v>
      </c>
      <c r="BQ88" s="124" t="e">
        <f t="shared" si="218"/>
        <v>#N/A</v>
      </c>
      <c r="BR88" s="124" t="e">
        <f t="shared" si="238"/>
        <v>#N/A</v>
      </c>
      <c r="BS88" s="124" t="e">
        <f t="shared" si="219"/>
        <v>#N/A</v>
      </c>
      <c r="BT88" s="124" t="e">
        <f t="shared" si="220"/>
        <v>#N/A</v>
      </c>
      <c r="BU88" s="124" t="e">
        <f t="shared" si="221"/>
        <v>#N/A</v>
      </c>
      <c r="BV88" s="124" t="e">
        <f t="shared" si="222"/>
        <v>#N/A</v>
      </c>
      <c r="BW88" s="124" t="e">
        <f t="shared" si="223"/>
        <v>#N/A</v>
      </c>
      <c r="BX88" s="124" t="e">
        <f t="shared" si="224"/>
        <v>#N/A</v>
      </c>
      <c r="BY88" s="124" t="e">
        <f t="shared" si="225"/>
        <v>#N/A</v>
      </c>
      <c r="BZ88" s="124" t="e">
        <f t="shared" si="226"/>
        <v>#N/A</v>
      </c>
      <c r="CA88" s="124" t="e">
        <f t="shared" si="227"/>
        <v>#N/A</v>
      </c>
      <c r="CB88" s="124" t="e">
        <f t="shared" si="228"/>
        <v>#N/A</v>
      </c>
      <c r="CC88" s="124" t="e">
        <f t="shared" si="229"/>
        <v>#N/A</v>
      </c>
      <c r="CD88" s="124" t="e">
        <f t="shared" si="230"/>
        <v>#N/A</v>
      </c>
      <c r="CE88" s="124" t="e">
        <f t="shared" si="231"/>
        <v>#N/A</v>
      </c>
      <c r="CF88" s="124" t="e">
        <f t="shared" si="232"/>
        <v>#N/A</v>
      </c>
      <c r="CG88" s="124" t="e">
        <f t="shared" si="233"/>
        <v>#N/A</v>
      </c>
      <c r="CH88" s="124" t="e">
        <f t="shared" si="234"/>
        <v>#N/A</v>
      </c>
      <c r="CI88" s="124" t="e">
        <f t="shared" si="235"/>
        <v>#N/A</v>
      </c>
      <c r="CJ88" s="124" t="e">
        <f t="shared" si="236"/>
        <v>#N/A</v>
      </c>
    </row>
    <row r="89" spans="1:88" x14ac:dyDescent="0.25">
      <c r="A89" s="137" t="str">
        <f>Teams!B25</f>
        <v>02600</v>
      </c>
      <c r="B89" s="137" t="str">
        <f>Teams!C25</f>
        <v>Torsello</v>
      </c>
      <c r="C89" s="137" t="str">
        <f>Teams!D25</f>
        <v>Marco</v>
      </c>
      <c r="E89" s="124" t="str">
        <f t="shared" ref="E89:J89" si="251">IF(F54=0,"",F54)</f>
        <v/>
      </c>
      <c r="F89" s="124" t="str">
        <f t="shared" si="251"/>
        <v/>
      </c>
      <c r="G89" s="124" t="str">
        <f t="shared" si="251"/>
        <v/>
      </c>
      <c r="H89" s="124" t="str">
        <f t="shared" si="251"/>
        <v/>
      </c>
      <c r="I89" s="124" t="str">
        <f t="shared" si="251"/>
        <v/>
      </c>
      <c r="J89" s="124" t="str">
        <f t="shared" si="251"/>
        <v/>
      </c>
      <c r="K89" s="124" t="str">
        <f t="shared" si="160"/>
        <v/>
      </c>
      <c r="L89" s="124" t="str">
        <f t="shared" si="161"/>
        <v/>
      </c>
      <c r="M89" s="124" t="str">
        <f t="shared" si="162"/>
        <v/>
      </c>
      <c r="N89" s="124" t="str">
        <f t="shared" si="163"/>
        <v/>
      </c>
      <c r="O89" s="124" t="str">
        <f t="shared" si="164"/>
        <v/>
      </c>
      <c r="P89" s="124" t="str">
        <f t="shared" si="165"/>
        <v/>
      </c>
      <c r="Q89" s="124">
        <f t="shared" si="166"/>
        <v>164</v>
      </c>
      <c r="R89" s="124">
        <f t="shared" si="167"/>
        <v>184</v>
      </c>
      <c r="S89" s="124" t="str">
        <f t="shared" si="168"/>
        <v/>
      </c>
      <c r="T89" s="124">
        <f t="shared" si="169"/>
        <v>171</v>
      </c>
      <c r="U89" s="124">
        <f t="shared" si="170"/>
        <v>148</v>
      </c>
      <c r="V89" s="124">
        <f t="shared" si="171"/>
        <v>142</v>
      </c>
      <c r="W89" s="124" t="str">
        <f t="shared" si="172"/>
        <v/>
      </c>
      <c r="X89" s="124" t="str">
        <f t="shared" si="173"/>
        <v/>
      </c>
      <c r="Y89" s="124" t="str">
        <f t="shared" si="174"/>
        <v/>
      </c>
      <c r="Z89" s="124" t="str">
        <f t="shared" si="175"/>
        <v/>
      </c>
      <c r="AA89" s="124" t="str">
        <f t="shared" si="176"/>
        <v/>
      </c>
      <c r="AB89" s="124" t="str">
        <f t="shared" si="177"/>
        <v/>
      </c>
      <c r="AC89" s="124" t="str">
        <f t="shared" si="178"/>
        <v/>
      </c>
      <c r="AD89" s="124" t="str">
        <f t="shared" si="179"/>
        <v/>
      </c>
      <c r="AE89" s="124" t="str">
        <f t="shared" si="180"/>
        <v/>
      </c>
      <c r="AF89" s="124" t="str">
        <f t="shared" si="181"/>
        <v/>
      </c>
      <c r="AG89" s="124" t="str">
        <f t="shared" si="182"/>
        <v/>
      </c>
      <c r="AH89" s="124" t="str">
        <f t="shared" si="183"/>
        <v/>
      </c>
      <c r="AI89" s="124" t="str">
        <f t="shared" si="184"/>
        <v/>
      </c>
      <c r="AJ89" s="124" t="str">
        <f t="shared" si="185"/>
        <v/>
      </c>
      <c r="AK89" s="124" t="str">
        <f t="shared" si="186"/>
        <v/>
      </c>
      <c r="AL89" s="124" t="str">
        <f t="shared" si="187"/>
        <v/>
      </c>
      <c r="AM89" s="124" t="str">
        <f t="shared" si="188"/>
        <v/>
      </c>
      <c r="AN89" s="124" t="str">
        <f t="shared" si="189"/>
        <v/>
      </c>
      <c r="AO89" s="124" t="str">
        <f t="shared" si="190"/>
        <v/>
      </c>
      <c r="AP89" s="124" t="str">
        <f t="shared" si="191"/>
        <v/>
      </c>
      <c r="AQ89" s="124" t="str">
        <f t="shared" si="192"/>
        <v/>
      </c>
      <c r="AR89" s="124" t="str">
        <f t="shared" si="193"/>
        <v/>
      </c>
      <c r="AS89" s="124" t="str">
        <f t="shared" si="194"/>
        <v/>
      </c>
      <c r="AT89" s="124" t="str">
        <f t="shared" si="195"/>
        <v/>
      </c>
      <c r="AU89" s="124" t="str">
        <f t="shared" si="196"/>
        <v/>
      </c>
      <c r="AV89" s="124" t="str">
        <f t="shared" si="197"/>
        <v/>
      </c>
      <c r="AW89" s="124" t="str">
        <f t="shared" si="198"/>
        <v/>
      </c>
      <c r="AX89" s="124" t="str">
        <f t="shared" si="199"/>
        <v/>
      </c>
      <c r="AY89" s="124" t="str">
        <f t="shared" si="200"/>
        <v/>
      </c>
      <c r="AZ89" s="124" t="str">
        <f t="shared" si="201"/>
        <v/>
      </c>
      <c r="BA89" s="124" t="str">
        <f t="shared" si="202"/>
        <v/>
      </c>
      <c r="BB89" s="124" t="str">
        <f t="shared" si="203"/>
        <v/>
      </c>
      <c r="BC89" s="124" t="str">
        <f t="shared" si="204"/>
        <v/>
      </c>
      <c r="BD89" s="124" t="str">
        <f t="shared" si="205"/>
        <v/>
      </c>
      <c r="BE89" s="124" t="str">
        <f t="shared" si="206"/>
        <v/>
      </c>
      <c r="BF89" s="124" t="str">
        <f t="shared" si="207"/>
        <v/>
      </c>
      <c r="BG89" s="124" t="str">
        <f t="shared" si="208"/>
        <v/>
      </c>
      <c r="BH89" s="124" t="str">
        <f t="shared" si="209"/>
        <v/>
      </c>
      <c r="BI89" s="124" t="str">
        <f t="shared" si="210"/>
        <v/>
      </c>
      <c r="BJ89" s="124" t="str">
        <f t="shared" si="211"/>
        <v/>
      </c>
      <c r="BK89" s="124" t="str">
        <f t="shared" si="212"/>
        <v/>
      </c>
      <c r="BL89" s="124" t="str">
        <f t="shared" si="213"/>
        <v/>
      </c>
      <c r="BM89" s="124" t="e">
        <f t="shared" si="214"/>
        <v>#N/A</v>
      </c>
      <c r="BN89" s="124" t="e">
        <f t="shared" si="215"/>
        <v>#N/A</v>
      </c>
      <c r="BO89" s="124" t="e">
        <f t="shared" si="216"/>
        <v>#N/A</v>
      </c>
      <c r="BP89" s="124" t="e">
        <f t="shared" si="217"/>
        <v>#N/A</v>
      </c>
      <c r="BQ89" s="124" t="e">
        <f t="shared" si="218"/>
        <v>#N/A</v>
      </c>
      <c r="BR89" s="124" t="e">
        <f t="shared" si="238"/>
        <v>#N/A</v>
      </c>
      <c r="BS89" s="124" t="e">
        <f t="shared" si="219"/>
        <v>#N/A</v>
      </c>
      <c r="BT89" s="124" t="e">
        <f t="shared" si="220"/>
        <v>#N/A</v>
      </c>
      <c r="BU89" s="124" t="e">
        <f t="shared" si="221"/>
        <v>#N/A</v>
      </c>
      <c r="BV89" s="124" t="e">
        <f t="shared" si="222"/>
        <v>#N/A</v>
      </c>
      <c r="BW89" s="124" t="e">
        <f t="shared" si="223"/>
        <v>#N/A</v>
      </c>
      <c r="BX89" s="124" t="e">
        <f t="shared" si="224"/>
        <v>#N/A</v>
      </c>
      <c r="BY89" s="124" t="e">
        <f t="shared" si="225"/>
        <v>#N/A</v>
      </c>
      <c r="BZ89" s="124" t="e">
        <f t="shared" si="226"/>
        <v>#N/A</v>
      </c>
      <c r="CA89" s="124" t="e">
        <f t="shared" si="227"/>
        <v>#N/A</v>
      </c>
      <c r="CB89" s="124" t="e">
        <f t="shared" si="228"/>
        <v>#N/A</v>
      </c>
      <c r="CC89" s="124" t="e">
        <f t="shared" si="229"/>
        <v>#N/A</v>
      </c>
      <c r="CD89" s="124" t="e">
        <f t="shared" si="230"/>
        <v>#N/A</v>
      </c>
      <c r="CE89" s="124" t="e">
        <f t="shared" si="231"/>
        <v>#N/A</v>
      </c>
      <c r="CF89" s="124" t="e">
        <f t="shared" si="232"/>
        <v>#N/A</v>
      </c>
      <c r="CG89" s="124" t="e">
        <f t="shared" si="233"/>
        <v>#N/A</v>
      </c>
      <c r="CH89" s="124" t="e">
        <f t="shared" si="234"/>
        <v>#N/A</v>
      </c>
      <c r="CI89" s="124" t="e">
        <f t="shared" si="235"/>
        <v>#N/A</v>
      </c>
      <c r="CJ89" s="124" t="e">
        <f t="shared" si="236"/>
        <v>#N/A</v>
      </c>
    </row>
    <row r="90" spans="1:88" x14ac:dyDescent="0.25">
      <c r="A90" s="137" t="str">
        <f>Teams!B28</f>
        <v>01738</v>
      </c>
      <c r="B90" s="137" t="str">
        <f>Teams!C28</f>
        <v>Fehr</v>
      </c>
      <c r="C90" s="137" t="str">
        <f>Teams!D28</f>
        <v>Patrick</v>
      </c>
      <c r="E90" s="124">
        <f t="shared" ref="E90:J90" si="252">IF(F55=0,"",F55)</f>
        <v>162</v>
      </c>
      <c r="F90" s="124">
        <f t="shared" si="252"/>
        <v>191</v>
      </c>
      <c r="G90" s="124">
        <f t="shared" si="252"/>
        <v>178</v>
      </c>
      <c r="H90" s="124">
        <f t="shared" si="252"/>
        <v>148</v>
      </c>
      <c r="I90" s="124">
        <f t="shared" si="252"/>
        <v>222</v>
      </c>
      <c r="J90" s="124">
        <f t="shared" si="252"/>
        <v>165</v>
      </c>
      <c r="K90" s="124">
        <f t="shared" si="160"/>
        <v>167</v>
      </c>
      <c r="L90" s="124" t="str">
        <f t="shared" si="161"/>
        <v/>
      </c>
      <c r="M90" s="124">
        <f t="shared" si="162"/>
        <v>150</v>
      </c>
      <c r="N90" s="124">
        <f t="shared" si="163"/>
        <v>161</v>
      </c>
      <c r="O90" s="124" t="str">
        <f t="shared" si="164"/>
        <v/>
      </c>
      <c r="P90" s="124">
        <f t="shared" si="165"/>
        <v>204</v>
      </c>
      <c r="Q90" s="124">
        <f t="shared" si="166"/>
        <v>216</v>
      </c>
      <c r="R90" s="124">
        <f t="shared" si="167"/>
        <v>223</v>
      </c>
      <c r="S90" s="124">
        <f t="shared" si="168"/>
        <v>134</v>
      </c>
      <c r="T90" s="124">
        <f t="shared" si="169"/>
        <v>160</v>
      </c>
      <c r="U90" s="124">
        <f t="shared" si="170"/>
        <v>194</v>
      </c>
      <c r="V90" s="124">
        <f t="shared" si="171"/>
        <v>238</v>
      </c>
      <c r="W90" s="124" t="str">
        <f t="shared" si="172"/>
        <v/>
      </c>
      <c r="X90" s="124" t="str">
        <f t="shared" si="173"/>
        <v/>
      </c>
      <c r="Y90" s="124" t="str">
        <f t="shared" si="174"/>
        <v/>
      </c>
      <c r="Z90" s="124" t="str">
        <f t="shared" si="175"/>
        <v/>
      </c>
      <c r="AA90" s="124" t="str">
        <f t="shared" si="176"/>
        <v/>
      </c>
      <c r="AB90" s="124" t="str">
        <f t="shared" si="177"/>
        <v/>
      </c>
      <c r="AC90" s="124" t="str">
        <f t="shared" si="178"/>
        <v/>
      </c>
      <c r="AD90" s="124" t="str">
        <f t="shared" si="179"/>
        <v/>
      </c>
      <c r="AE90" s="124" t="str">
        <f t="shared" si="180"/>
        <v/>
      </c>
      <c r="AF90" s="124" t="str">
        <f t="shared" si="181"/>
        <v/>
      </c>
      <c r="AG90" s="124" t="str">
        <f t="shared" si="182"/>
        <v/>
      </c>
      <c r="AH90" s="124" t="str">
        <f t="shared" si="183"/>
        <v/>
      </c>
      <c r="AI90" s="124" t="str">
        <f t="shared" si="184"/>
        <v/>
      </c>
      <c r="AJ90" s="124" t="str">
        <f t="shared" si="185"/>
        <v/>
      </c>
      <c r="AK90" s="124" t="str">
        <f t="shared" si="186"/>
        <v/>
      </c>
      <c r="AL90" s="124" t="str">
        <f t="shared" si="187"/>
        <v/>
      </c>
      <c r="AM90" s="124" t="str">
        <f t="shared" si="188"/>
        <v/>
      </c>
      <c r="AN90" s="124" t="str">
        <f t="shared" si="189"/>
        <v/>
      </c>
      <c r="AO90" s="124" t="str">
        <f t="shared" si="190"/>
        <v/>
      </c>
      <c r="AP90" s="124" t="str">
        <f t="shared" si="191"/>
        <v/>
      </c>
      <c r="AQ90" s="124" t="str">
        <f t="shared" si="192"/>
        <v/>
      </c>
      <c r="AR90" s="124" t="str">
        <f t="shared" si="193"/>
        <v/>
      </c>
      <c r="AS90" s="124" t="str">
        <f t="shared" si="194"/>
        <v/>
      </c>
      <c r="AT90" s="124" t="str">
        <f t="shared" si="195"/>
        <v/>
      </c>
      <c r="AU90" s="124" t="str">
        <f t="shared" si="196"/>
        <v/>
      </c>
      <c r="AV90" s="124" t="str">
        <f t="shared" si="197"/>
        <v/>
      </c>
      <c r="AW90" s="124" t="str">
        <f t="shared" si="198"/>
        <v/>
      </c>
      <c r="AX90" s="124" t="str">
        <f t="shared" si="199"/>
        <v/>
      </c>
      <c r="AY90" s="124" t="str">
        <f t="shared" si="200"/>
        <v/>
      </c>
      <c r="AZ90" s="124" t="str">
        <f t="shared" si="201"/>
        <v/>
      </c>
      <c r="BA90" s="124" t="str">
        <f t="shared" si="202"/>
        <v/>
      </c>
      <c r="BB90" s="124" t="str">
        <f t="shared" si="203"/>
        <v/>
      </c>
      <c r="BC90" s="124" t="str">
        <f t="shared" si="204"/>
        <v/>
      </c>
      <c r="BD90" s="124" t="str">
        <f t="shared" si="205"/>
        <v/>
      </c>
      <c r="BE90" s="124" t="str">
        <f t="shared" si="206"/>
        <v/>
      </c>
      <c r="BF90" s="124" t="str">
        <f t="shared" si="207"/>
        <v/>
      </c>
      <c r="BG90" s="124" t="str">
        <f t="shared" si="208"/>
        <v/>
      </c>
      <c r="BH90" s="124" t="str">
        <f t="shared" si="209"/>
        <v/>
      </c>
      <c r="BI90" s="124" t="str">
        <f t="shared" si="210"/>
        <v/>
      </c>
      <c r="BJ90" s="124" t="str">
        <f t="shared" si="211"/>
        <v/>
      </c>
      <c r="BK90" s="124" t="str">
        <f t="shared" si="212"/>
        <v/>
      </c>
      <c r="BL90" s="124" t="str">
        <f t="shared" si="213"/>
        <v/>
      </c>
      <c r="BM90" s="124" t="e">
        <f t="shared" si="214"/>
        <v>#N/A</v>
      </c>
      <c r="BN90" s="124" t="e">
        <f t="shared" si="215"/>
        <v>#N/A</v>
      </c>
      <c r="BO90" s="124" t="e">
        <f t="shared" si="216"/>
        <v>#N/A</v>
      </c>
      <c r="BP90" s="124" t="e">
        <f t="shared" si="217"/>
        <v>#N/A</v>
      </c>
      <c r="BQ90" s="124" t="e">
        <f t="shared" si="218"/>
        <v>#N/A</v>
      </c>
      <c r="BR90" s="124" t="e">
        <f t="shared" si="238"/>
        <v>#N/A</v>
      </c>
      <c r="BS90" s="124" t="e">
        <f t="shared" si="219"/>
        <v>#N/A</v>
      </c>
      <c r="BT90" s="124" t="e">
        <f t="shared" si="220"/>
        <v>#N/A</v>
      </c>
      <c r="BU90" s="124" t="e">
        <f t="shared" si="221"/>
        <v>#N/A</v>
      </c>
      <c r="BV90" s="124" t="e">
        <f t="shared" si="222"/>
        <v>#N/A</v>
      </c>
      <c r="BW90" s="124" t="e">
        <f t="shared" si="223"/>
        <v>#N/A</v>
      </c>
      <c r="BX90" s="124" t="e">
        <f t="shared" si="224"/>
        <v>#N/A</v>
      </c>
      <c r="BY90" s="124" t="e">
        <f t="shared" si="225"/>
        <v>#N/A</v>
      </c>
      <c r="BZ90" s="124" t="e">
        <f t="shared" si="226"/>
        <v>#N/A</v>
      </c>
      <c r="CA90" s="124" t="e">
        <f t="shared" si="227"/>
        <v>#N/A</v>
      </c>
      <c r="CB90" s="124" t="e">
        <f t="shared" si="228"/>
        <v>#N/A</v>
      </c>
      <c r="CC90" s="124" t="e">
        <f t="shared" si="229"/>
        <v>#N/A</v>
      </c>
      <c r="CD90" s="124" t="e">
        <f t="shared" si="230"/>
        <v>#N/A</v>
      </c>
      <c r="CE90" s="124" t="e">
        <f t="shared" si="231"/>
        <v>#N/A</v>
      </c>
      <c r="CF90" s="124" t="e">
        <f t="shared" si="232"/>
        <v>#N/A</v>
      </c>
      <c r="CG90" s="124" t="e">
        <f t="shared" si="233"/>
        <v>#N/A</v>
      </c>
      <c r="CH90" s="124" t="e">
        <f t="shared" si="234"/>
        <v>#N/A</v>
      </c>
      <c r="CI90" s="124" t="e">
        <f t="shared" si="235"/>
        <v>#N/A</v>
      </c>
      <c r="CJ90" s="124" t="e">
        <f t="shared" si="236"/>
        <v>#N/A</v>
      </c>
    </row>
    <row r="91" spans="1:88" x14ac:dyDescent="0.25">
      <c r="A91" s="137" t="str">
        <f>Teams!B29</f>
        <v>02546</v>
      </c>
      <c r="B91" s="137" t="str">
        <f>Teams!C29</f>
        <v>Bacchi</v>
      </c>
      <c r="C91" s="137" t="str">
        <f>Teams!D29</f>
        <v>Pascal</v>
      </c>
      <c r="E91" s="124">
        <f t="shared" ref="E91:J91" si="253">IF(F56=0,"",F56)</f>
        <v>168</v>
      </c>
      <c r="F91" s="124">
        <f t="shared" si="253"/>
        <v>175</v>
      </c>
      <c r="G91" s="124">
        <f t="shared" si="253"/>
        <v>181</v>
      </c>
      <c r="H91" s="124">
        <f t="shared" si="253"/>
        <v>151</v>
      </c>
      <c r="I91" s="124" t="str">
        <f t="shared" si="253"/>
        <v/>
      </c>
      <c r="J91" s="124" t="str">
        <f t="shared" si="253"/>
        <v/>
      </c>
      <c r="K91" s="124">
        <f t="shared" si="160"/>
        <v>189</v>
      </c>
      <c r="L91" s="124">
        <f t="shared" si="161"/>
        <v>191</v>
      </c>
      <c r="M91" s="124" t="str">
        <f t="shared" si="162"/>
        <v/>
      </c>
      <c r="N91" s="124">
        <f t="shared" si="163"/>
        <v>166</v>
      </c>
      <c r="O91" s="124">
        <f t="shared" si="164"/>
        <v>158</v>
      </c>
      <c r="P91" s="124" t="str">
        <f t="shared" si="165"/>
        <v/>
      </c>
      <c r="Q91" s="124" t="str">
        <f t="shared" si="166"/>
        <v/>
      </c>
      <c r="R91" s="124" t="str">
        <f t="shared" si="167"/>
        <v/>
      </c>
      <c r="S91" s="124" t="str">
        <f t="shared" si="168"/>
        <v/>
      </c>
      <c r="T91" s="124">
        <f t="shared" si="169"/>
        <v>151</v>
      </c>
      <c r="U91" s="124">
        <f t="shared" si="170"/>
        <v>159</v>
      </c>
      <c r="V91" s="124">
        <f t="shared" si="171"/>
        <v>161</v>
      </c>
      <c r="W91" s="124" t="str">
        <f t="shared" si="172"/>
        <v/>
      </c>
      <c r="X91" s="124" t="str">
        <f t="shared" si="173"/>
        <v/>
      </c>
      <c r="Y91" s="124" t="str">
        <f t="shared" si="174"/>
        <v/>
      </c>
      <c r="Z91" s="124" t="str">
        <f t="shared" si="175"/>
        <v/>
      </c>
      <c r="AA91" s="124" t="str">
        <f t="shared" si="176"/>
        <v/>
      </c>
      <c r="AB91" s="124" t="str">
        <f t="shared" si="177"/>
        <v/>
      </c>
      <c r="AC91" s="124" t="str">
        <f t="shared" si="178"/>
        <v/>
      </c>
      <c r="AD91" s="124" t="str">
        <f t="shared" si="179"/>
        <v/>
      </c>
      <c r="AE91" s="124" t="str">
        <f t="shared" si="180"/>
        <v/>
      </c>
      <c r="AF91" s="124" t="str">
        <f t="shared" si="181"/>
        <v/>
      </c>
      <c r="AG91" s="124" t="str">
        <f t="shared" si="182"/>
        <v/>
      </c>
      <c r="AH91" s="124" t="str">
        <f t="shared" si="183"/>
        <v/>
      </c>
      <c r="AI91" s="124" t="str">
        <f t="shared" si="184"/>
        <v/>
      </c>
      <c r="AJ91" s="124" t="str">
        <f t="shared" si="185"/>
        <v/>
      </c>
      <c r="AK91" s="124" t="str">
        <f t="shared" si="186"/>
        <v/>
      </c>
      <c r="AL91" s="124" t="str">
        <f t="shared" si="187"/>
        <v/>
      </c>
      <c r="AM91" s="124" t="str">
        <f t="shared" si="188"/>
        <v/>
      </c>
      <c r="AN91" s="124" t="str">
        <f t="shared" si="189"/>
        <v/>
      </c>
      <c r="AO91" s="124" t="str">
        <f t="shared" si="190"/>
        <v/>
      </c>
      <c r="AP91" s="124" t="str">
        <f t="shared" si="191"/>
        <v/>
      </c>
      <c r="AQ91" s="124" t="str">
        <f t="shared" si="192"/>
        <v/>
      </c>
      <c r="AR91" s="124" t="str">
        <f t="shared" si="193"/>
        <v/>
      </c>
      <c r="AS91" s="124" t="str">
        <f t="shared" si="194"/>
        <v/>
      </c>
      <c r="AT91" s="124" t="str">
        <f t="shared" si="195"/>
        <v/>
      </c>
      <c r="AU91" s="124" t="str">
        <f t="shared" si="196"/>
        <v/>
      </c>
      <c r="AV91" s="124" t="str">
        <f t="shared" si="197"/>
        <v/>
      </c>
      <c r="AW91" s="124" t="str">
        <f t="shared" si="198"/>
        <v/>
      </c>
      <c r="AX91" s="124" t="str">
        <f t="shared" si="199"/>
        <v/>
      </c>
      <c r="AY91" s="124" t="str">
        <f t="shared" si="200"/>
        <v/>
      </c>
      <c r="AZ91" s="124" t="str">
        <f t="shared" si="201"/>
        <v/>
      </c>
      <c r="BA91" s="124" t="str">
        <f t="shared" si="202"/>
        <v/>
      </c>
      <c r="BB91" s="124" t="str">
        <f t="shared" si="203"/>
        <v/>
      </c>
      <c r="BC91" s="124" t="str">
        <f t="shared" si="204"/>
        <v/>
      </c>
      <c r="BD91" s="124" t="str">
        <f t="shared" si="205"/>
        <v/>
      </c>
      <c r="BE91" s="124" t="str">
        <f t="shared" si="206"/>
        <v/>
      </c>
      <c r="BF91" s="124" t="str">
        <f t="shared" si="207"/>
        <v/>
      </c>
      <c r="BG91" s="124" t="str">
        <f t="shared" si="208"/>
        <v/>
      </c>
      <c r="BH91" s="124" t="str">
        <f t="shared" si="209"/>
        <v/>
      </c>
      <c r="BI91" s="124" t="str">
        <f t="shared" si="210"/>
        <v/>
      </c>
      <c r="BJ91" s="124" t="str">
        <f t="shared" si="211"/>
        <v/>
      </c>
      <c r="BK91" s="124" t="str">
        <f t="shared" si="212"/>
        <v/>
      </c>
      <c r="BL91" s="124" t="str">
        <f t="shared" si="213"/>
        <v/>
      </c>
      <c r="BM91" s="124" t="e">
        <f t="shared" si="214"/>
        <v>#N/A</v>
      </c>
      <c r="BN91" s="124" t="e">
        <f t="shared" si="215"/>
        <v>#N/A</v>
      </c>
      <c r="BO91" s="124" t="e">
        <f t="shared" si="216"/>
        <v>#N/A</v>
      </c>
      <c r="BP91" s="124" t="e">
        <f t="shared" si="217"/>
        <v>#N/A</v>
      </c>
      <c r="BQ91" s="124" t="e">
        <f t="shared" ref="BQ91:BQ105" si="254">IF(CB56=0,"",CB56)</f>
        <v>#N/A</v>
      </c>
      <c r="BR91" s="124" t="e">
        <f t="shared" si="238"/>
        <v>#N/A</v>
      </c>
      <c r="BS91" s="124" t="e">
        <f t="shared" si="219"/>
        <v>#N/A</v>
      </c>
      <c r="BT91" s="124" t="e">
        <f t="shared" si="220"/>
        <v>#N/A</v>
      </c>
      <c r="BU91" s="124" t="e">
        <f t="shared" si="221"/>
        <v>#N/A</v>
      </c>
      <c r="BV91" s="124" t="e">
        <f t="shared" si="222"/>
        <v>#N/A</v>
      </c>
      <c r="BW91" s="124" t="e">
        <f t="shared" si="223"/>
        <v>#N/A</v>
      </c>
      <c r="BX91" s="124" t="e">
        <f t="shared" si="224"/>
        <v>#N/A</v>
      </c>
      <c r="BY91" s="124" t="e">
        <f t="shared" si="225"/>
        <v>#N/A</v>
      </c>
      <c r="BZ91" s="124" t="e">
        <f t="shared" si="226"/>
        <v>#N/A</v>
      </c>
      <c r="CA91" s="124" t="e">
        <f t="shared" si="227"/>
        <v>#N/A</v>
      </c>
      <c r="CB91" s="124" t="e">
        <f t="shared" si="228"/>
        <v>#N/A</v>
      </c>
      <c r="CC91" s="124" t="e">
        <f t="shared" si="229"/>
        <v>#N/A</v>
      </c>
      <c r="CD91" s="124" t="e">
        <f t="shared" si="230"/>
        <v>#N/A</v>
      </c>
      <c r="CE91" s="124" t="e">
        <f t="shared" si="231"/>
        <v>#N/A</v>
      </c>
      <c r="CF91" s="124" t="e">
        <f t="shared" si="232"/>
        <v>#N/A</v>
      </c>
      <c r="CG91" s="124" t="e">
        <f t="shared" si="233"/>
        <v>#N/A</v>
      </c>
      <c r="CH91" s="124" t="e">
        <f t="shared" si="234"/>
        <v>#N/A</v>
      </c>
      <c r="CI91" s="124" t="e">
        <f t="shared" si="235"/>
        <v>#N/A</v>
      </c>
      <c r="CJ91" s="124" t="e">
        <f t="shared" si="236"/>
        <v>#N/A</v>
      </c>
    </row>
    <row r="92" spans="1:88" x14ac:dyDescent="0.25">
      <c r="A92" s="137" t="str">
        <f>Teams!B30</f>
        <v>02562</v>
      </c>
      <c r="B92" s="137" t="str">
        <f>Teams!C30</f>
        <v>Simeaner</v>
      </c>
      <c r="C92" s="137" t="str">
        <f>Teams!D30</f>
        <v>Andreas</v>
      </c>
      <c r="E92" s="124" t="str">
        <f t="shared" ref="E92:J92" si="255">IF(F57=0,"",F57)</f>
        <v/>
      </c>
      <c r="F92" s="124" t="str">
        <f t="shared" si="255"/>
        <v/>
      </c>
      <c r="G92" s="124" t="str">
        <f t="shared" si="255"/>
        <v/>
      </c>
      <c r="H92" s="124" t="str">
        <f t="shared" si="255"/>
        <v/>
      </c>
      <c r="I92" s="124">
        <f t="shared" si="255"/>
        <v>189</v>
      </c>
      <c r="J92" s="124">
        <f t="shared" si="255"/>
        <v>171</v>
      </c>
      <c r="K92" s="124" t="str">
        <f t="shared" si="160"/>
        <v/>
      </c>
      <c r="L92" s="124">
        <f t="shared" si="161"/>
        <v>214</v>
      </c>
      <c r="M92" s="124">
        <f t="shared" si="162"/>
        <v>172</v>
      </c>
      <c r="N92" s="124" t="str">
        <f t="shared" si="163"/>
        <v/>
      </c>
      <c r="O92" s="124">
        <f t="shared" si="164"/>
        <v>161</v>
      </c>
      <c r="P92" s="124">
        <f t="shared" si="165"/>
        <v>235</v>
      </c>
      <c r="Q92" s="124">
        <f t="shared" si="166"/>
        <v>147</v>
      </c>
      <c r="R92" s="124">
        <f t="shared" si="167"/>
        <v>160</v>
      </c>
      <c r="S92" s="124">
        <f t="shared" si="168"/>
        <v>166</v>
      </c>
      <c r="T92" s="124" t="str">
        <f t="shared" si="169"/>
        <v/>
      </c>
      <c r="U92" s="124" t="str">
        <f t="shared" si="170"/>
        <v/>
      </c>
      <c r="V92" s="124" t="str">
        <f t="shared" si="171"/>
        <v/>
      </c>
      <c r="W92" s="124" t="str">
        <f t="shared" si="172"/>
        <v/>
      </c>
      <c r="X92" s="124" t="str">
        <f t="shared" si="173"/>
        <v/>
      </c>
      <c r="Y92" s="124" t="str">
        <f t="shared" si="174"/>
        <v/>
      </c>
      <c r="Z92" s="124" t="str">
        <f t="shared" si="175"/>
        <v/>
      </c>
      <c r="AA92" s="124" t="str">
        <f t="shared" si="176"/>
        <v/>
      </c>
      <c r="AB92" s="124" t="str">
        <f t="shared" si="177"/>
        <v/>
      </c>
      <c r="AC92" s="124" t="str">
        <f t="shared" si="178"/>
        <v/>
      </c>
      <c r="AD92" s="124" t="str">
        <f t="shared" si="179"/>
        <v/>
      </c>
      <c r="AE92" s="124" t="str">
        <f t="shared" si="180"/>
        <v/>
      </c>
      <c r="AF92" s="124" t="str">
        <f t="shared" si="181"/>
        <v/>
      </c>
      <c r="AG92" s="124" t="str">
        <f t="shared" si="182"/>
        <v/>
      </c>
      <c r="AH92" s="124" t="str">
        <f t="shared" si="183"/>
        <v/>
      </c>
      <c r="AI92" s="124" t="str">
        <f t="shared" si="184"/>
        <v/>
      </c>
      <c r="AJ92" s="124" t="str">
        <f t="shared" si="185"/>
        <v/>
      </c>
      <c r="AK92" s="124" t="str">
        <f t="shared" si="186"/>
        <v/>
      </c>
      <c r="AL92" s="124" t="str">
        <f t="shared" si="187"/>
        <v/>
      </c>
      <c r="AM92" s="124" t="str">
        <f t="shared" si="188"/>
        <v/>
      </c>
      <c r="AN92" s="124" t="str">
        <f t="shared" si="189"/>
        <v/>
      </c>
      <c r="AO92" s="124" t="str">
        <f t="shared" si="190"/>
        <v/>
      </c>
      <c r="AP92" s="124" t="str">
        <f t="shared" si="191"/>
        <v/>
      </c>
      <c r="AQ92" s="124" t="str">
        <f t="shared" si="192"/>
        <v/>
      </c>
      <c r="AR92" s="124" t="str">
        <f t="shared" si="193"/>
        <v/>
      </c>
      <c r="AS92" s="124" t="str">
        <f t="shared" si="194"/>
        <v/>
      </c>
      <c r="AT92" s="124" t="str">
        <f t="shared" si="195"/>
        <v/>
      </c>
      <c r="AU92" s="124" t="str">
        <f t="shared" si="196"/>
        <v/>
      </c>
      <c r="AV92" s="124" t="str">
        <f t="shared" si="197"/>
        <v/>
      </c>
      <c r="AW92" s="124" t="str">
        <f t="shared" si="198"/>
        <v/>
      </c>
      <c r="AX92" s="124" t="str">
        <f t="shared" si="199"/>
        <v/>
      </c>
      <c r="AY92" s="124" t="str">
        <f t="shared" si="200"/>
        <v/>
      </c>
      <c r="AZ92" s="124" t="str">
        <f t="shared" si="201"/>
        <v/>
      </c>
      <c r="BA92" s="124" t="str">
        <f t="shared" si="202"/>
        <v/>
      </c>
      <c r="BB92" s="124" t="str">
        <f t="shared" si="203"/>
        <v/>
      </c>
      <c r="BC92" s="124" t="str">
        <f t="shared" si="204"/>
        <v/>
      </c>
      <c r="BD92" s="124" t="str">
        <f t="shared" si="205"/>
        <v/>
      </c>
      <c r="BE92" s="124" t="str">
        <f t="shared" si="206"/>
        <v/>
      </c>
      <c r="BF92" s="124" t="str">
        <f t="shared" si="207"/>
        <v/>
      </c>
      <c r="BG92" s="124" t="str">
        <f t="shared" si="208"/>
        <v/>
      </c>
      <c r="BH92" s="124" t="str">
        <f t="shared" si="209"/>
        <v/>
      </c>
      <c r="BI92" s="124" t="str">
        <f t="shared" si="210"/>
        <v/>
      </c>
      <c r="BJ92" s="124" t="str">
        <f t="shared" si="211"/>
        <v/>
      </c>
      <c r="BK92" s="124" t="str">
        <f t="shared" si="212"/>
        <v/>
      </c>
      <c r="BL92" s="124" t="str">
        <f t="shared" si="213"/>
        <v/>
      </c>
      <c r="BM92" s="124" t="e">
        <f t="shared" si="214"/>
        <v>#N/A</v>
      </c>
      <c r="BN92" s="124" t="e">
        <f t="shared" si="215"/>
        <v>#N/A</v>
      </c>
      <c r="BO92" s="124" t="e">
        <f t="shared" si="216"/>
        <v>#N/A</v>
      </c>
      <c r="BP92" s="124" t="e">
        <f t="shared" si="217"/>
        <v>#N/A</v>
      </c>
      <c r="BQ92" s="124" t="e">
        <f t="shared" si="254"/>
        <v>#N/A</v>
      </c>
      <c r="BR92" s="124" t="e">
        <f t="shared" si="238"/>
        <v>#N/A</v>
      </c>
      <c r="BS92" s="124" t="e">
        <f t="shared" si="219"/>
        <v>#N/A</v>
      </c>
      <c r="BT92" s="124" t="e">
        <f t="shared" si="220"/>
        <v>#N/A</v>
      </c>
      <c r="BU92" s="124" t="e">
        <f t="shared" si="221"/>
        <v>#N/A</v>
      </c>
      <c r="BV92" s="124" t="e">
        <f t="shared" si="222"/>
        <v>#N/A</v>
      </c>
      <c r="BW92" s="124" t="e">
        <f t="shared" si="223"/>
        <v>#N/A</v>
      </c>
      <c r="BX92" s="124" t="e">
        <f t="shared" si="224"/>
        <v>#N/A</v>
      </c>
      <c r="BY92" s="124" t="e">
        <f t="shared" si="225"/>
        <v>#N/A</v>
      </c>
      <c r="BZ92" s="124" t="e">
        <f t="shared" si="226"/>
        <v>#N/A</v>
      </c>
      <c r="CA92" s="124" t="e">
        <f t="shared" si="227"/>
        <v>#N/A</v>
      </c>
      <c r="CB92" s="124" t="e">
        <f t="shared" si="228"/>
        <v>#N/A</v>
      </c>
      <c r="CC92" s="124" t="e">
        <f t="shared" si="229"/>
        <v>#N/A</v>
      </c>
      <c r="CD92" s="124" t="e">
        <f t="shared" si="230"/>
        <v>#N/A</v>
      </c>
      <c r="CE92" s="124" t="e">
        <f t="shared" si="231"/>
        <v>#N/A</v>
      </c>
      <c r="CF92" s="124" t="e">
        <f t="shared" si="232"/>
        <v>#N/A</v>
      </c>
      <c r="CG92" s="124" t="e">
        <f t="shared" si="233"/>
        <v>#N/A</v>
      </c>
      <c r="CH92" s="124" t="e">
        <f t="shared" si="234"/>
        <v>#N/A</v>
      </c>
      <c r="CI92" s="124" t="e">
        <f t="shared" si="235"/>
        <v>#N/A</v>
      </c>
      <c r="CJ92" s="124" t="e">
        <f t="shared" si="236"/>
        <v>#N/A</v>
      </c>
    </row>
    <row r="93" spans="1:88" x14ac:dyDescent="0.25">
      <c r="A93" s="137">
        <f>Teams!B31</f>
        <v>0</v>
      </c>
      <c r="B93" s="137" t="str">
        <f>Teams!C31</f>
        <v/>
      </c>
      <c r="C93" s="137" t="str">
        <f>Teams!D31</f>
        <v/>
      </c>
      <c r="E93" s="124" t="str">
        <f t="shared" ref="E93:J93" si="256">IF(F58=0,"",F58)</f>
        <v/>
      </c>
      <c r="F93" s="124" t="str">
        <f t="shared" si="256"/>
        <v/>
      </c>
      <c r="G93" s="124" t="str">
        <f t="shared" si="256"/>
        <v/>
      </c>
      <c r="H93" s="124" t="str">
        <f t="shared" si="256"/>
        <v/>
      </c>
      <c r="I93" s="124" t="str">
        <f t="shared" si="256"/>
        <v/>
      </c>
      <c r="J93" s="124" t="str">
        <f t="shared" si="256"/>
        <v/>
      </c>
      <c r="K93" s="124" t="str">
        <f t="shared" si="160"/>
        <v/>
      </c>
      <c r="L93" s="124" t="str">
        <f t="shared" si="161"/>
        <v/>
      </c>
      <c r="M93" s="124" t="str">
        <f t="shared" si="162"/>
        <v/>
      </c>
      <c r="N93" s="124" t="str">
        <f t="shared" si="163"/>
        <v/>
      </c>
      <c r="O93" s="124" t="str">
        <f t="shared" si="164"/>
        <v/>
      </c>
      <c r="P93" s="124" t="str">
        <f t="shared" si="165"/>
        <v/>
      </c>
      <c r="Q93" s="124" t="str">
        <f t="shared" si="166"/>
        <v/>
      </c>
      <c r="R93" s="124" t="str">
        <f t="shared" si="167"/>
        <v/>
      </c>
      <c r="S93" s="124" t="str">
        <f t="shared" si="168"/>
        <v/>
      </c>
      <c r="T93" s="124" t="str">
        <f t="shared" si="169"/>
        <v/>
      </c>
      <c r="U93" s="124" t="str">
        <f t="shared" si="170"/>
        <v/>
      </c>
      <c r="V93" s="124" t="str">
        <f t="shared" si="171"/>
        <v/>
      </c>
      <c r="W93" s="124" t="str">
        <f t="shared" si="172"/>
        <v/>
      </c>
      <c r="X93" s="124" t="str">
        <f t="shared" si="173"/>
        <v/>
      </c>
      <c r="Y93" s="124" t="str">
        <f t="shared" si="174"/>
        <v/>
      </c>
      <c r="Z93" s="124" t="str">
        <f t="shared" si="175"/>
        <v/>
      </c>
      <c r="AA93" s="124" t="str">
        <f t="shared" si="176"/>
        <v/>
      </c>
      <c r="AB93" s="124" t="str">
        <f t="shared" si="177"/>
        <v/>
      </c>
      <c r="AC93" s="124" t="str">
        <f t="shared" si="178"/>
        <v/>
      </c>
      <c r="AD93" s="124" t="str">
        <f t="shared" si="179"/>
        <v/>
      </c>
      <c r="AE93" s="124" t="str">
        <f t="shared" si="180"/>
        <v/>
      </c>
      <c r="AF93" s="124" t="str">
        <f t="shared" si="181"/>
        <v/>
      </c>
      <c r="AG93" s="124" t="str">
        <f t="shared" si="182"/>
        <v/>
      </c>
      <c r="AH93" s="124" t="str">
        <f t="shared" si="183"/>
        <v/>
      </c>
      <c r="AI93" s="124" t="str">
        <f t="shared" si="184"/>
        <v/>
      </c>
      <c r="AJ93" s="124" t="str">
        <f t="shared" si="185"/>
        <v/>
      </c>
      <c r="AK93" s="124" t="str">
        <f t="shared" si="186"/>
        <v/>
      </c>
      <c r="AL93" s="124" t="str">
        <f t="shared" si="187"/>
        <v/>
      </c>
      <c r="AM93" s="124" t="str">
        <f t="shared" si="188"/>
        <v/>
      </c>
      <c r="AN93" s="124" t="str">
        <f t="shared" si="189"/>
        <v/>
      </c>
      <c r="AO93" s="124" t="str">
        <f t="shared" si="190"/>
        <v/>
      </c>
      <c r="AP93" s="124" t="str">
        <f t="shared" si="191"/>
        <v/>
      </c>
      <c r="AQ93" s="124" t="str">
        <f t="shared" si="192"/>
        <v/>
      </c>
      <c r="AR93" s="124" t="str">
        <f t="shared" si="193"/>
        <v/>
      </c>
      <c r="AS93" s="124" t="str">
        <f t="shared" si="194"/>
        <v/>
      </c>
      <c r="AT93" s="124" t="str">
        <f t="shared" si="195"/>
        <v/>
      </c>
      <c r="AU93" s="124" t="str">
        <f t="shared" si="196"/>
        <v/>
      </c>
      <c r="AV93" s="124" t="str">
        <f t="shared" si="197"/>
        <v/>
      </c>
      <c r="AW93" s="124" t="str">
        <f t="shared" si="198"/>
        <v/>
      </c>
      <c r="AX93" s="124" t="str">
        <f t="shared" si="199"/>
        <v/>
      </c>
      <c r="AY93" s="124" t="str">
        <f t="shared" si="200"/>
        <v/>
      </c>
      <c r="AZ93" s="124" t="str">
        <f t="shared" si="201"/>
        <v/>
      </c>
      <c r="BA93" s="124" t="str">
        <f t="shared" si="202"/>
        <v/>
      </c>
      <c r="BB93" s="124" t="str">
        <f t="shared" si="203"/>
        <v/>
      </c>
      <c r="BC93" s="124" t="str">
        <f t="shared" si="204"/>
        <v/>
      </c>
      <c r="BD93" s="124" t="str">
        <f t="shared" si="205"/>
        <v/>
      </c>
      <c r="BE93" s="124" t="str">
        <f t="shared" si="206"/>
        <v/>
      </c>
      <c r="BF93" s="124" t="str">
        <f t="shared" si="207"/>
        <v/>
      </c>
      <c r="BG93" s="124" t="str">
        <f t="shared" si="208"/>
        <v/>
      </c>
      <c r="BH93" s="124" t="str">
        <f t="shared" si="209"/>
        <v/>
      </c>
      <c r="BI93" s="124" t="str">
        <f t="shared" si="210"/>
        <v/>
      </c>
      <c r="BJ93" s="124" t="str">
        <f t="shared" si="211"/>
        <v/>
      </c>
      <c r="BK93" s="124" t="str">
        <f t="shared" si="212"/>
        <v/>
      </c>
      <c r="BL93" s="124" t="str">
        <f t="shared" si="213"/>
        <v/>
      </c>
      <c r="BM93" s="124" t="str">
        <f t="shared" si="214"/>
        <v/>
      </c>
      <c r="BN93" s="124" t="str">
        <f t="shared" si="215"/>
        <v/>
      </c>
      <c r="BO93" s="124" t="str">
        <f t="shared" si="216"/>
        <v/>
      </c>
      <c r="BP93" s="124" t="str">
        <f t="shared" si="217"/>
        <v/>
      </c>
      <c r="BQ93" s="124" t="str">
        <f t="shared" si="254"/>
        <v/>
      </c>
      <c r="BR93" s="124" t="str">
        <f t="shared" si="238"/>
        <v/>
      </c>
      <c r="BS93" s="124" t="str">
        <f t="shared" si="219"/>
        <v/>
      </c>
      <c r="BT93" s="124" t="str">
        <f t="shared" si="220"/>
        <v/>
      </c>
      <c r="BU93" s="124" t="str">
        <f t="shared" si="221"/>
        <v/>
      </c>
      <c r="BV93" s="124" t="str">
        <f t="shared" si="222"/>
        <v/>
      </c>
      <c r="BW93" s="124" t="str">
        <f t="shared" si="223"/>
        <v/>
      </c>
      <c r="BX93" s="124" t="str">
        <f t="shared" si="224"/>
        <v/>
      </c>
      <c r="BY93" s="124" t="str">
        <f t="shared" si="225"/>
        <v/>
      </c>
      <c r="BZ93" s="124" t="str">
        <f t="shared" si="226"/>
        <v/>
      </c>
      <c r="CA93" s="124" t="str">
        <f t="shared" si="227"/>
        <v/>
      </c>
      <c r="CB93" s="124" t="str">
        <f t="shared" si="228"/>
        <v/>
      </c>
      <c r="CC93" s="124" t="str">
        <f t="shared" si="229"/>
        <v/>
      </c>
      <c r="CD93" s="124" t="str">
        <f t="shared" si="230"/>
        <v/>
      </c>
      <c r="CE93" s="124" t="str">
        <f t="shared" si="231"/>
        <v/>
      </c>
      <c r="CF93" s="124" t="str">
        <f t="shared" si="232"/>
        <v/>
      </c>
      <c r="CG93" s="124" t="str">
        <f t="shared" si="233"/>
        <v/>
      </c>
      <c r="CH93" s="124" t="str">
        <f t="shared" si="234"/>
        <v/>
      </c>
      <c r="CI93" s="124" t="str">
        <f t="shared" si="235"/>
        <v/>
      </c>
      <c r="CJ93" s="124" t="str">
        <f t="shared" si="236"/>
        <v/>
      </c>
    </row>
    <row r="94" spans="1:88" x14ac:dyDescent="0.25">
      <c r="A94" s="137">
        <f>Teams!B34</f>
        <v>0</v>
      </c>
      <c r="B94" s="137" t="str">
        <f>Teams!C34</f>
        <v/>
      </c>
      <c r="C94" s="137" t="str">
        <f>Teams!D34</f>
        <v/>
      </c>
      <c r="E94" s="124" t="str">
        <f t="shared" ref="E94:J94" si="257">IF(F59=0,"",F59)</f>
        <v/>
      </c>
      <c r="F94" s="124" t="str">
        <f t="shared" si="257"/>
        <v/>
      </c>
      <c r="G94" s="124" t="str">
        <f t="shared" si="257"/>
        <v/>
      </c>
      <c r="H94" s="124" t="str">
        <f t="shared" si="257"/>
        <v/>
      </c>
      <c r="I94" s="124" t="str">
        <f t="shared" si="257"/>
        <v/>
      </c>
      <c r="J94" s="124" t="str">
        <f t="shared" si="257"/>
        <v/>
      </c>
      <c r="K94" s="124" t="str">
        <f t="shared" si="160"/>
        <v/>
      </c>
      <c r="L94" s="124" t="str">
        <f t="shared" si="161"/>
        <v/>
      </c>
      <c r="M94" s="124" t="str">
        <f t="shared" si="162"/>
        <v/>
      </c>
      <c r="N94" s="124" t="str">
        <f t="shared" si="163"/>
        <v/>
      </c>
      <c r="O94" s="124" t="str">
        <f t="shared" si="164"/>
        <v/>
      </c>
      <c r="P94" s="124" t="str">
        <f t="shared" si="165"/>
        <v/>
      </c>
      <c r="Q94" s="124" t="str">
        <f t="shared" si="166"/>
        <v/>
      </c>
      <c r="R94" s="124" t="str">
        <f t="shared" si="167"/>
        <v/>
      </c>
      <c r="S94" s="124" t="str">
        <f t="shared" si="168"/>
        <v/>
      </c>
      <c r="T94" s="124" t="str">
        <f t="shared" si="169"/>
        <v/>
      </c>
      <c r="U94" s="124" t="str">
        <f t="shared" si="170"/>
        <v/>
      </c>
      <c r="V94" s="124" t="str">
        <f t="shared" si="171"/>
        <v/>
      </c>
      <c r="W94" s="124" t="str">
        <f t="shared" si="172"/>
        <v/>
      </c>
      <c r="X94" s="124" t="str">
        <f t="shared" si="173"/>
        <v/>
      </c>
      <c r="Y94" s="124" t="str">
        <f t="shared" si="174"/>
        <v/>
      </c>
      <c r="Z94" s="124" t="str">
        <f t="shared" si="175"/>
        <v/>
      </c>
      <c r="AA94" s="124" t="str">
        <f t="shared" si="176"/>
        <v/>
      </c>
      <c r="AB94" s="124" t="str">
        <f t="shared" si="177"/>
        <v/>
      </c>
      <c r="AC94" s="124" t="str">
        <f t="shared" si="178"/>
        <v/>
      </c>
      <c r="AD94" s="124" t="str">
        <f t="shared" si="179"/>
        <v/>
      </c>
      <c r="AE94" s="124" t="str">
        <f t="shared" si="180"/>
        <v/>
      </c>
      <c r="AF94" s="124" t="str">
        <f t="shared" si="181"/>
        <v/>
      </c>
      <c r="AG94" s="124" t="str">
        <f t="shared" si="182"/>
        <v/>
      </c>
      <c r="AH94" s="124" t="str">
        <f t="shared" si="183"/>
        <v/>
      </c>
      <c r="AI94" s="124" t="str">
        <f t="shared" si="184"/>
        <v/>
      </c>
      <c r="AJ94" s="124" t="str">
        <f t="shared" si="185"/>
        <v/>
      </c>
      <c r="AK94" s="124" t="str">
        <f t="shared" si="186"/>
        <v/>
      </c>
      <c r="AL94" s="124" t="str">
        <f t="shared" si="187"/>
        <v/>
      </c>
      <c r="AM94" s="124" t="str">
        <f t="shared" si="188"/>
        <v/>
      </c>
      <c r="AN94" s="124" t="str">
        <f t="shared" si="189"/>
        <v/>
      </c>
      <c r="AO94" s="124" t="str">
        <f t="shared" si="190"/>
        <v/>
      </c>
      <c r="AP94" s="124" t="str">
        <f t="shared" si="191"/>
        <v/>
      </c>
      <c r="AQ94" s="124" t="str">
        <f t="shared" si="192"/>
        <v/>
      </c>
      <c r="AR94" s="124" t="str">
        <f t="shared" si="193"/>
        <v/>
      </c>
      <c r="AS94" s="124" t="str">
        <f t="shared" si="194"/>
        <v/>
      </c>
      <c r="AT94" s="124" t="str">
        <f t="shared" si="195"/>
        <v/>
      </c>
      <c r="AU94" s="124" t="str">
        <f t="shared" si="196"/>
        <v/>
      </c>
      <c r="AV94" s="124" t="str">
        <f t="shared" si="197"/>
        <v/>
      </c>
      <c r="AW94" s="124" t="str">
        <f t="shared" si="198"/>
        <v/>
      </c>
      <c r="AX94" s="124" t="str">
        <f t="shared" si="199"/>
        <v/>
      </c>
      <c r="AY94" s="124" t="str">
        <f t="shared" si="200"/>
        <v/>
      </c>
      <c r="AZ94" s="124" t="str">
        <f t="shared" si="201"/>
        <v/>
      </c>
      <c r="BA94" s="124" t="str">
        <f t="shared" si="202"/>
        <v/>
      </c>
      <c r="BB94" s="124" t="str">
        <f t="shared" si="203"/>
        <v/>
      </c>
      <c r="BC94" s="124" t="str">
        <f t="shared" si="204"/>
        <v/>
      </c>
      <c r="BD94" s="124" t="str">
        <f t="shared" si="205"/>
        <v/>
      </c>
      <c r="BE94" s="124" t="str">
        <f t="shared" si="206"/>
        <v/>
      </c>
      <c r="BF94" s="124" t="str">
        <f t="shared" si="207"/>
        <v/>
      </c>
      <c r="BG94" s="124" t="str">
        <f t="shared" si="208"/>
        <v/>
      </c>
      <c r="BH94" s="124" t="str">
        <f t="shared" si="209"/>
        <v/>
      </c>
      <c r="BI94" s="124" t="str">
        <f t="shared" si="210"/>
        <v/>
      </c>
      <c r="BJ94" s="124" t="str">
        <f t="shared" si="211"/>
        <v/>
      </c>
      <c r="BK94" s="124" t="str">
        <f t="shared" si="212"/>
        <v/>
      </c>
      <c r="BL94" s="124" t="str">
        <f t="shared" si="213"/>
        <v/>
      </c>
      <c r="BM94" s="124" t="str">
        <f t="shared" si="214"/>
        <v/>
      </c>
      <c r="BN94" s="124" t="str">
        <f t="shared" si="215"/>
        <v/>
      </c>
      <c r="BO94" s="124" t="str">
        <f t="shared" si="216"/>
        <v/>
      </c>
      <c r="BP94" s="124" t="str">
        <f t="shared" si="217"/>
        <v/>
      </c>
      <c r="BQ94" s="124" t="str">
        <f t="shared" si="254"/>
        <v/>
      </c>
      <c r="BR94" s="124" t="str">
        <f t="shared" si="238"/>
        <v/>
      </c>
      <c r="BS94" s="124" t="str">
        <f t="shared" si="219"/>
        <v/>
      </c>
      <c r="BT94" s="124" t="str">
        <f t="shared" si="220"/>
        <v/>
      </c>
      <c r="BU94" s="124" t="str">
        <f t="shared" si="221"/>
        <v/>
      </c>
      <c r="BV94" s="124" t="str">
        <f t="shared" si="222"/>
        <v/>
      </c>
      <c r="BW94" s="124" t="str">
        <f t="shared" si="223"/>
        <v/>
      </c>
      <c r="BX94" s="124" t="str">
        <f t="shared" si="224"/>
        <v/>
      </c>
      <c r="BY94" s="124" t="str">
        <f t="shared" si="225"/>
        <v/>
      </c>
      <c r="BZ94" s="124" t="str">
        <f t="shared" si="226"/>
        <v/>
      </c>
      <c r="CA94" s="124" t="str">
        <f t="shared" si="227"/>
        <v/>
      </c>
      <c r="CB94" s="124" t="str">
        <f t="shared" si="228"/>
        <v/>
      </c>
      <c r="CC94" s="124" t="str">
        <f t="shared" si="229"/>
        <v/>
      </c>
      <c r="CD94" s="124" t="str">
        <f t="shared" si="230"/>
        <v/>
      </c>
      <c r="CE94" s="124" t="str">
        <f t="shared" si="231"/>
        <v/>
      </c>
      <c r="CF94" s="124" t="str">
        <f t="shared" si="232"/>
        <v/>
      </c>
      <c r="CG94" s="124" t="str">
        <f t="shared" si="233"/>
        <v/>
      </c>
      <c r="CH94" s="124" t="str">
        <f t="shared" si="234"/>
        <v/>
      </c>
      <c r="CI94" s="124" t="str">
        <f t="shared" si="235"/>
        <v/>
      </c>
      <c r="CJ94" s="124" t="str">
        <f t="shared" si="236"/>
        <v/>
      </c>
    </row>
    <row r="95" spans="1:88" x14ac:dyDescent="0.25">
      <c r="A95" s="137">
        <f>Teams!B35</f>
        <v>0</v>
      </c>
      <c r="B95" s="137" t="str">
        <f>Teams!C35</f>
        <v/>
      </c>
      <c r="C95" s="137" t="str">
        <f>Teams!D35</f>
        <v/>
      </c>
      <c r="E95" s="124" t="str">
        <f t="shared" ref="E95:J95" si="258">IF(F60=0,"",F60)</f>
        <v/>
      </c>
      <c r="F95" s="124" t="str">
        <f t="shared" si="258"/>
        <v/>
      </c>
      <c r="G95" s="124" t="str">
        <f t="shared" si="258"/>
        <v/>
      </c>
      <c r="H95" s="124" t="str">
        <f t="shared" si="258"/>
        <v/>
      </c>
      <c r="I95" s="124" t="str">
        <f t="shared" si="258"/>
        <v/>
      </c>
      <c r="J95" s="124" t="str">
        <f t="shared" si="258"/>
        <v/>
      </c>
      <c r="K95" s="124" t="str">
        <f t="shared" si="160"/>
        <v/>
      </c>
      <c r="L95" s="124" t="str">
        <f t="shared" si="161"/>
        <v/>
      </c>
      <c r="M95" s="124" t="str">
        <f t="shared" si="162"/>
        <v/>
      </c>
      <c r="N95" s="124" t="str">
        <f t="shared" si="163"/>
        <v/>
      </c>
      <c r="O95" s="124" t="str">
        <f t="shared" si="164"/>
        <v/>
      </c>
      <c r="P95" s="124" t="str">
        <f t="shared" si="165"/>
        <v/>
      </c>
      <c r="Q95" s="124" t="str">
        <f t="shared" si="166"/>
        <v/>
      </c>
      <c r="R95" s="124" t="str">
        <f t="shared" si="167"/>
        <v/>
      </c>
      <c r="S95" s="124" t="str">
        <f t="shared" si="168"/>
        <v/>
      </c>
      <c r="T95" s="124" t="str">
        <f t="shared" si="169"/>
        <v/>
      </c>
      <c r="U95" s="124" t="str">
        <f t="shared" si="170"/>
        <v/>
      </c>
      <c r="V95" s="124" t="str">
        <f t="shared" si="171"/>
        <v/>
      </c>
      <c r="W95" s="124" t="str">
        <f t="shared" si="172"/>
        <v/>
      </c>
      <c r="X95" s="124" t="str">
        <f t="shared" si="173"/>
        <v/>
      </c>
      <c r="Y95" s="124" t="str">
        <f t="shared" si="174"/>
        <v/>
      </c>
      <c r="Z95" s="124" t="str">
        <f t="shared" si="175"/>
        <v/>
      </c>
      <c r="AA95" s="124" t="str">
        <f t="shared" si="176"/>
        <v/>
      </c>
      <c r="AB95" s="124" t="str">
        <f t="shared" si="177"/>
        <v/>
      </c>
      <c r="AC95" s="124" t="str">
        <f t="shared" si="178"/>
        <v/>
      </c>
      <c r="AD95" s="124" t="str">
        <f t="shared" si="179"/>
        <v/>
      </c>
      <c r="AE95" s="124" t="str">
        <f t="shared" si="180"/>
        <v/>
      </c>
      <c r="AF95" s="124" t="str">
        <f t="shared" si="181"/>
        <v/>
      </c>
      <c r="AG95" s="124" t="str">
        <f t="shared" si="182"/>
        <v/>
      </c>
      <c r="AH95" s="124" t="str">
        <f t="shared" si="183"/>
        <v/>
      </c>
      <c r="AI95" s="124" t="str">
        <f t="shared" si="184"/>
        <v/>
      </c>
      <c r="AJ95" s="124" t="str">
        <f t="shared" si="185"/>
        <v/>
      </c>
      <c r="AK95" s="124" t="str">
        <f t="shared" si="186"/>
        <v/>
      </c>
      <c r="AL95" s="124" t="str">
        <f t="shared" si="187"/>
        <v/>
      </c>
      <c r="AM95" s="124" t="str">
        <f t="shared" si="188"/>
        <v/>
      </c>
      <c r="AN95" s="124" t="str">
        <f t="shared" si="189"/>
        <v/>
      </c>
      <c r="AO95" s="124" t="str">
        <f t="shared" si="190"/>
        <v/>
      </c>
      <c r="AP95" s="124" t="str">
        <f t="shared" si="191"/>
        <v/>
      </c>
      <c r="AQ95" s="124" t="str">
        <f t="shared" si="192"/>
        <v/>
      </c>
      <c r="AR95" s="124" t="str">
        <f t="shared" si="193"/>
        <v/>
      </c>
      <c r="AS95" s="124" t="str">
        <f t="shared" si="194"/>
        <v/>
      </c>
      <c r="AT95" s="124" t="str">
        <f t="shared" si="195"/>
        <v/>
      </c>
      <c r="AU95" s="124" t="str">
        <f t="shared" si="196"/>
        <v/>
      </c>
      <c r="AV95" s="124" t="str">
        <f t="shared" si="197"/>
        <v/>
      </c>
      <c r="AW95" s="124" t="str">
        <f t="shared" si="198"/>
        <v/>
      </c>
      <c r="AX95" s="124" t="str">
        <f t="shared" si="199"/>
        <v/>
      </c>
      <c r="AY95" s="124" t="str">
        <f t="shared" si="200"/>
        <v/>
      </c>
      <c r="AZ95" s="124" t="str">
        <f t="shared" si="201"/>
        <v/>
      </c>
      <c r="BA95" s="124" t="str">
        <f t="shared" si="202"/>
        <v/>
      </c>
      <c r="BB95" s="124" t="str">
        <f t="shared" si="203"/>
        <v/>
      </c>
      <c r="BC95" s="124" t="str">
        <f t="shared" si="204"/>
        <v/>
      </c>
      <c r="BD95" s="124" t="str">
        <f t="shared" si="205"/>
        <v/>
      </c>
      <c r="BE95" s="124" t="str">
        <f t="shared" si="206"/>
        <v/>
      </c>
      <c r="BF95" s="124" t="str">
        <f t="shared" si="207"/>
        <v/>
      </c>
      <c r="BG95" s="124" t="str">
        <f t="shared" si="208"/>
        <v/>
      </c>
      <c r="BH95" s="124" t="str">
        <f t="shared" si="209"/>
        <v/>
      </c>
      <c r="BI95" s="124" t="str">
        <f t="shared" si="210"/>
        <v/>
      </c>
      <c r="BJ95" s="124" t="str">
        <f t="shared" si="211"/>
        <v/>
      </c>
      <c r="BK95" s="124" t="str">
        <f t="shared" si="212"/>
        <v/>
      </c>
      <c r="BL95" s="124" t="str">
        <f t="shared" si="213"/>
        <v/>
      </c>
      <c r="BM95" s="124" t="str">
        <f t="shared" si="214"/>
        <v/>
      </c>
      <c r="BN95" s="124" t="str">
        <f t="shared" si="215"/>
        <v/>
      </c>
      <c r="BO95" s="124" t="str">
        <f t="shared" si="216"/>
        <v/>
      </c>
      <c r="BP95" s="124" t="str">
        <f t="shared" si="217"/>
        <v/>
      </c>
      <c r="BQ95" s="124" t="str">
        <f t="shared" si="254"/>
        <v/>
      </c>
      <c r="BR95" s="124" t="str">
        <f t="shared" si="238"/>
        <v/>
      </c>
      <c r="BS95" s="124" t="str">
        <f t="shared" si="219"/>
        <v/>
      </c>
      <c r="BT95" s="124" t="str">
        <f t="shared" si="220"/>
        <v/>
      </c>
      <c r="BU95" s="124" t="str">
        <f t="shared" si="221"/>
        <v/>
      </c>
      <c r="BV95" s="124" t="str">
        <f t="shared" si="222"/>
        <v/>
      </c>
      <c r="BW95" s="124" t="str">
        <f t="shared" si="223"/>
        <v/>
      </c>
      <c r="BX95" s="124" t="str">
        <f t="shared" si="224"/>
        <v/>
      </c>
      <c r="BY95" s="124" t="str">
        <f t="shared" si="225"/>
        <v/>
      </c>
      <c r="BZ95" s="124" t="str">
        <f t="shared" si="226"/>
        <v/>
      </c>
      <c r="CA95" s="124" t="str">
        <f t="shared" si="227"/>
        <v/>
      </c>
      <c r="CB95" s="124" t="str">
        <f t="shared" si="228"/>
        <v/>
      </c>
      <c r="CC95" s="124" t="str">
        <f t="shared" si="229"/>
        <v/>
      </c>
      <c r="CD95" s="124" t="str">
        <f t="shared" si="230"/>
        <v/>
      </c>
      <c r="CE95" s="124" t="str">
        <f t="shared" si="231"/>
        <v/>
      </c>
      <c r="CF95" s="124" t="str">
        <f t="shared" si="232"/>
        <v/>
      </c>
      <c r="CG95" s="124" t="str">
        <f t="shared" si="233"/>
        <v/>
      </c>
      <c r="CH95" s="124" t="str">
        <f t="shared" si="234"/>
        <v/>
      </c>
      <c r="CI95" s="124" t="str">
        <f t="shared" si="235"/>
        <v/>
      </c>
      <c r="CJ95" s="124" t="str">
        <f t="shared" si="236"/>
        <v/>
      </c>
    </row>
    <row r="96" spans="1:88" x14ac:dyDescent="0.25">
      <c r="A96" s="137">
        <f>Teams!B36</f>
        <v>0</v>
      </c>
      <c r="B96" s="137" t="str">
        <f>Teams!C36</f>
        <v/>
      </c>
      <c r="C96" s="137" t="str">
        <f>Teams!D36</f>
        <v/>
      </c>
      <c r="E96" s="124" t="str">
        <f t="shared" ref="E96:J96" si="259">IF(F61=0,"",F61)</f>
        <v/>
      </c>
      <c r="F96" s="124" t="str">
        <f t="shared" si="259"/>
        <v/>
      </c>
      <c r="G96" s="124" t="str">
        <f t="shared" si="259"/>
        <v/>
      </c>
      <c r="H96" s="124" t="str">
        <f t="shared" si="259"/>
        <v/>
      </c>
      <c r="I96" s="124" t="str">
        <f t="shared" si="259"/>
        <v/>
      </c>
      <c r="J96" s="124" t="str">
        <f t="shared" si="259"/>
        <v/>
      </c>
      <c r="K96" s="124" t="str">
        <f t="shared" si="160"/>
        <v/>
      </c>
      <c r="L96" s="124" t="str">
        <f t="shared" si="161"/>
        <v/>
      </c>
      <c r="M96" s="124" t="str">
        <f t="shared" si="162"/>
        <v/>
      </c>
      <c r="N96" s="124" t="str">
        <f t="shared" si="163"/>
        <v/>
      </c>
      <c r="O96" s="124" t="str">
        <f t="shared" si="164"/>
        <v/>
      </c>
      <c r="P96" s="124" t="str">
        <f t="shared" si="165"/>
        <v/>
      </c>
      <c r="Q96" s="124" t="str">
        <f t="shared" si="166"/>
        <v/>
      </c>
      <c r="R96" s="124" t="str">
        <f t="shared" si="167"/>
        <v/>
      </c>
      <c r="S96" s="124" t="str">
        <f t="shared" si="168"/>
        <v/>
      </c>
      <c r="T96" s="124" t="str">
        <f t="shared" si="169"/>
        <v/>
      </c>
      <c r="U96" s="124" t="str">
        <f t="shared" si="170"/>
        <v/>
      </c>
      <c r="V96" s="124" t="str">
        <f t="shared" si="171"/>
        <v/>
      </c>
      <c r="W96" s="124" t="str">
        <f t="shared" si="172"/>
        <v/>
      </c>
      <c r="X96" s="124" t="str">
        <f t="shared" si="173"/>
        <v/>
      </c>
      <c r="Y96" s="124" t="str">
        <f t="shared" si="174"/>
        <v/>
      </c>
      <c r="Z96" s="124" t="str">
        <f t="shared" si="175"/>
        <v/>
      </c>
      <c r="AA96" s="124" t="str">
        <f t="shared" si="176"/>
        <v/>
      </c>
      <c r="AB96" s="124" t="str">
        <f t="shared" si="177"/>
        <v/>
      </c>
      <c r="AC96" s="124" t="str">
        <f t="shared" si="178"/>
        <v/>
      </c>
      <c r="AD96" s="124" t="str">
        <f t="shared" si="179"/>
        <v/>
      </c>
      <c r="AE96" s="124" t="str">
        <f t="shared" si="180"/>
        <v/>
      </c>
      <c r="AF96" s="124" t="str">
        <f t="shared" si="181"/>
        <v/>
      </c>
      <c r="AG96" s="124" t="str">
        <f t="shared" si="182"/>
        <v/>
      </c>
      <c r="AH96" s="124" t="str">
        <f t="shared" si="183"/>
        <v/>
      </c>
      <c r="AI96" s="124" t="str">
        <f t="shared" si="184"/>
        <v/>
      </c>
      <c r="AJ96" s="124" t="str">
        <f t="shared" si="185"/>
        <v/>
      </c>
      <c r="AK96" s="124" t="str">
        <f t="shared" si="186"/>
        <v/>
      </c>
      <c r="AL96" s="124" t="str">
        <f t="shared" si="187"/>
        <v/>
      </c>
      <c r="AM96" s="124" t="str">
        <f t="shared" si="188"/>
        <v/>
      </c>
      <c r="AN96" s="124" t="str">
        <f t="shared" si="189"/>
        <v/>
      </c>
      <c r="AO96" s="124" t="str">
        <f t="shared" si="190"/>
        <v/>
      </c>
      <c r="AP96" s="124" t="str">
        <f t="shared" si="191"/>
        <v/>
      </c>
      <c r="AQ96" s="124" t="str">
        <f t="shared" si="192"/>
        <v/>
      </c>
      <c r="AR96" s="124" t="str">
        <f t="shared" si="193"/>
        <v/>
      </c>
      <c r="AS96" s="124" t="str">
        <f t="shared" si="194"/>
        <v/>
      </c>
      <c r="AT96" s="124" t="str">
        <f t="shared" si="195"/>
        <v/>
      </c>
      <c r="AU96" s="124" t="str">
        <f t="shared" si="196"/>
        <v/>
      </c>
      <c r="AV96" s="124" t="str">
        <f t="shared" si="197"/>
        <v/>
      </c>
      <c r="AW96" s="124" t="str">
        <f t="shared" si="198"/>
        <v/>
      </c>
      <c r="AX96" s="124" t="str">
        <f t="shared" si="199"/>
        <v/>
      </c>
      <c r="AY96" s="124" t="str">
        <f t="shared" si="200"/>
        <v/>
      </c>
      <c r="AZ96" s="124" t="str">
        <f t="shared" si="201"/>
        <v/>
      </c>
      <c r="BA96" s="124" t="str">
        <f t="shared" si="202"/>
        <v/>
      </c>
      <c r="BB96" s="124" t="str">
        <f t="shared" si="203"/>
        <v/>
      </c>
      <c r="BC96" s="124" t="str">
        <f t="shared" si="204"/>
        <v/>
      </c>
      <c r="BD96" s="124" t="str">
        <f t="shared" si="205"/>
        <v/>
      </c>
      <c r="BE96" s="124" t="str">
        <f t="shared" si="206"/>
        <v/>
      </c>
      <c r="BF96" s="124" t="str">
        <f t="shared" si="207"/>
        <v/>
      </c>
      <c r="BG96" s="124" t="str">
        <f t="shared" si="208"/>
        <v/>
      </c>
      <c r="BH96" s="124" t="str">
        <f t="shared" si="209"/>
        <v/>
      </c>
      <c r="BI96" s="124" t="str">
        <f t="shared" si="210"/>
        <v/>
      </c>
      <c r="BJ96" s="124" t="str">
        <f t="shared" si="211"/>
        <v/>
      </c>
      <c r="BK96" s="124" t="str">
        <f t="shared" si="212"/>
        <v/>
      </c>
      <c r="BL96" s="124" t="str">
        <f t="shared" si="213"/>
        <v/>
      </c>
      <c r="BM96" s="124" t="str">
        <f t="shared" si="214"/>
        <v/>
      </c>
      <c r="BN96" s="124" t="str">
        <f t="shared" si="215"/>
        <v/>
      </c>
      <c r="BO96" s="124" t="str">
        <f t="shared" si="216"/>
        <v/>
      </c>
      <c r="BP96" s="124" t="str">
        <f t="shared" si="217"/>
        <v/>
      </c>
      <c r="BQ96" s="124" t="str">
        <f t="shared" si="254"/>
        <v/>
      </c>
      <c r="BR96" s="124" t="str">
        <f t="shared" si="238"/>
        <v/>
      </c>
      <c r="BS96" s="124" t="str">
        <f t="shared" si="219"/>
        <v/>
      </c>
      <c r="BT96" s="124" t="str">
        <f t="shared" si="220"/>
        <v/>
      </c>
      <c r="BU96" s="124" t="str">
        <f t="shared" si="221"/>
        <v/>
      </c>
      <c r="BV96" s="124" t="str">
        <f t="shared" si="222"/>
        <v/>
      </c>
      <c r="BW96" s="124" t="str">
        <f t="shared" si="223"/>
        <v/>
      </c>
      <c r="BX96" s="124" t="str">
        <f t="shared" si="224"/>
        <v/>
      </c>
      <c r="BY96" s="124" t="str">
        <f t="shared" si="225"/>
        <v/>
      </c>
      <c r="BZ96" s="124" t="str">
        <f t="shared" si="226"/>
        <v/>
      </c>
      <c r="CA96" s="124" t="str">
        <f t="shared" si="227"/>
        <v/>
      </c>
      <c r="CB96" s="124" t="str">
        <f t="shared" si="228"/>
        <v/>
      </c>
      <c r="CC96" s="124" t="str">
        <f t="shared" si="229"/>
        <v/>
      </c>
      <c r="CD96" s="124" t="str">
        <f t="shared" si="230"/>
        <v/>
      </c>
      <c r="CE96" s="124" t="str">
        <f t="shared" si="231"/>
        <v/>
      </c>
      <c r="CF96" s="124" t="str">
        <f t="shared" si="232"/>
        <v/>
      </c>
      <c r="CG96" s="124" t="str">
        <f t="shared" si="233"/>
        <v/>
      </c>
      <c r="CH96" s="124" t="str">
        <f t="shared" si="234"/>
        <v/>
      </c>
      <c r="CI96" s="124" t="str">
        <f t="shared" si="235"/>
        <v/>
      </c>
      <c r="CJ96" s="124" t="str">
        <f t="shared" si="236"/>
        <v/>
      </c>
    </row>
    <row r="97" spans="1:126" x14ac:dyDescent="0.25">
      <c r="A97" s="137">
        <f>Teams!B37</f>
        <v>0</v>
      </c>
      <c r="B97" s="137" t="str">
        <f>Teams!C37</f>
        <v/>
      </c>
      <c r="C97" s="137" t="str">
        <f>Teams!D37</f>
        <v/>
      </c>
      <c r="E97" s="124" t="str">
        <f t="shared" ref="E97:J97" si="260">IF(F62=0,"",F62)</f>
        <v/>
      </c>
      <c r="F97" s="124" t="str">
        <f t="shared" si="260"/>
        <v/>
      </c>
      <c r="G97" s="124" t="str">
        <f t="shared" si="260"/>
        <v/>
      </c>
      <c r="H97" s="124" t="str">
        <f t="shared" si="260"/>
        <v/>
      </c>
      <c r="I97" s="124" t="str">
        <f t="shared" si="260"/>
        <v/>
      </c>
      <c r="J97" s="124" t="str">
        <f t="shared" si="260"/>
        <v/>
      </c>
      <c r="K97" s="124" t="str">
        <f t="shared" si="160"/>
        <v/>
      </c>
      <c r="L97" s="124" t="str">
        <f t="shared" si="161"/>
        <v/>
      </c>
      <c r="M97" s="124" t="str">
        <f t="shared" si="162"/>
        <v/>
      </c>
      <c r="N97" s="124" t="str">
        <f t="shared" si="163"/>
        <v/>
      </c>
      <c r="O97" s="124" t="str">
        <f t="shared" si="164"/>
        <v/>
      </c>
      <c r="P97" s="124" t="str">
        <f t="shared" si="165"/>
        <v/>
      </c>
      <c r="Q97" s="124" t="str">
        <f t="shared" si="166"/>
        <v/>
      </c>
      <c r="R97" s="124" t="str">
        <f t="shared" si="167"/>
        <v/>
      </c>
      <c r="S97" s="124" t="str">
        <f t="shared" si="168"/>
        <v/>
      </c>
      <c r="T97" s="124" t="str">
        <f t="shared" si="169"/>
        <v/>
      </c>
      <c r="U97" s="124" t="str">
        <f t="shared" si="170"/>
        <v/>
      </c>
      <c r="V97" s="124" t="str">
        <f t="shared" si="171"/>
        <v/>
      </c>
      <c r="W97" s="124" t="str">
        <f t="shared" si="172"/>
        <v/>
      </c>
      <c r="X97" s="124" t="str">
        <f t="shared" si="173"/>
        <v/>
      </c>
      <c r="Y97" s="124" t="str">
        <f t="shared" si="174"/>
        <v/>
      </c>
      <c r="Z97" s="124" t="str">
        <f t="shared" si="175"/>
        <v/>
      </c>
      <c r="AA97" s="124" t="str">
        <f t="shared" si="176"/>
        <v/>
      </c>
      <c r="AB97" s="124" t="str">
        <f t="shared" si="177"/>
        <v/>
      </c>
      <c r="AC97" s="124" t="str">
        <f t="shared" si="178"/>
        <v/>
      </c>
      <c r="AD97" s="124" t="str">
        <f t="shared" si="179"/>
        <v/>
      </c>
      <c r="AE97" s="124" t="str">
        <f t="shared" si="180"/>
        <v/>
      </c>
      <c r="AF97" s="124" t="str">
        <f t="shared" si="181"/>
        <v/>
      </c>
      <c r="AG97" s="124" t="str">
        <f t="shared" si="182"/>
        <v/>
      </c>
      <c r="AH97" s="124" t="str">
        <f t="shared" si="183"/>
        <v/>
      </c>
      <c r="AI97" s="124" t="str">
        <f t="shared" si="184"/>
        <v/>
      </c>
      <c r="AJ97" s="124" t="str">
        <f t="shared" si="185"/>
        <v/>
      </c>
      <c r="AK97" s="124" t="str">
        <f t="shared" si="186"/>
        <v/>
      </c>
      <c r="AL97" s="124" t="str">
        <f t="shared" si="187"/>
        <v/>
      </c>
      <c r="AM97" s="124" t="str">
        <f t="shared" si="188"/>
        <v/>
      </c>
      <c r="AN97" s="124" t="str">
        <f t="shared" si="189"/>
        <v/>
      </c>
      <c r="AO97" s="124" t="str">
        <f t="shared" si="190"/>
        <v/>
      </c>
      <c r="AP97" s="124" t="str">
        <f t="shared" si="191"/>
        <v/>
      </c>
      <c r="AQ97" s="124" t="str">
        <f t="shared" si="192"/>
        <v/>
      </c>
      <c r="AR97" s="124" t="str">
        <f t="shared" si="193"/>
        <v/>
      </c>
      <c r="AS97" s="124" t="str">
        <f t="shared" si="194"/>
        <v/>
      </c>
      <c r="AT97" s="124" t="str">
        <f t="shared" si="195"/>
        <v/>
      </c>
      <c r="AU97" s="124" t="str">
        <f t="shared" si="196"/>
        <v/>
      </c>
      <c r="AV97" s="124" t="str">
        <f t="shared" si="197"/>
        <v/>
      </c>
      <c r="AW97" s="124" t="str">
        <f t="shared" si="198"/>
        <v/>
      </c>
      <c r="AX97" s="124" t="str">
        <f t="shared" si="199"/>
        <v/>
      </c>
      <c r="AY97" s="124" t="str">
        <f t="shared" si="200"/>
        <v/>
      </c>
      <c r="AZ97" s="124" t="str">
        <f t="shared" si="201"/>
        <v/>
      </c>
      <c r="BA97" s="124" t="str">
        <f t="shared" si="202"/>
        <v/>
      </c>
      <c r="BB97" s="124" t="str">
        <f t="shared" si="203"/>
        <v/>
      </c>
      <c r="BC97" s="124" t="str">
        <f t="shared" si="204"/>
        <v/>
      </c>
      <c r="BD97" s="124" t="str">
        <f t="shared" si="205"/>
        <v/>
      </c>
      <c r="BE97" s="124" t="str">
        <f t="shared" si="206"/>
        <v/>
      </c>
      <c r="BF97" s="124" t="str">
        <f t="shared" si="207"/>
        <v/>
      </c>
      <c r="BG97" s="124" t="str">
        <f t="shared" si="208"/>
        <v/>
      </c>
      <c r="BH97" s="124" t="str">
        <f t="shared" si="209"/>
        <v/>
      </c>
      <c r="BI97" s="124" t="str">
        <f t="shared" si="210"/>
        <v/>
      </c>
      <c r="BJ97" s="124" t="str">
        <f t="shared" si="211"/>
        <v/>
      </c>
      <c r="BK97" s="124" t="str">
        <f t="shared" si="212"/>
        <v/>
      </c>
      <c r="BL97" s="124" t="str">
        <f t="shared" si="213"/>
        <v/>
      </c>
      <c r="BM97" s="124" t="str">
        <f t="shared" si="214"/>
        <v/>
      </c>
      <c r="BN97" s="124" t="str">
        <f t="shared" si="215"/>
        <v/>
      </c>
      <c r="BO97" s="124" t="str">
        <f t="shared" si="216"/>
        <v/>
      </c>
      <c r="BP97" s="124" t="str">
        <f t="shared" si="217"/>
        <v/>
      </c>
      <c r="BQ97" s="124" t="str">
        <f t="shared" si="254"/>
        <v/>
      </c>
      <c r="BR97" s="124" t="str">
        <f t="shared" si="238"/>
        <v/>
      </c>
      <c r="BS97" s="124" t="str">
        <f t="shared" si="219"/>
        <v/>
      </c>
      <c r="BT97" s="124" t="str">
        <f t="shared" si="220"/>
        <v/>
      </c>
      <c r="BU97" s="124" t="str">
        <f t="shared" si="221"/>
        <v/>
      </c>
      <c r="BV97" s="124" t="str">
        <f t="shared" si="222"/>
        <v/>
      </c>
      <c r="BW97" s="124" t="str">
        <f t="shared" si="223"/>
        <v/>
      </c>
      <c r="BX97" s="124" t="str">
        <f t="shared" si="224"/>
        <v/>
      </c>
      <c r="BY97" s="124" t="str">
        <f t="shared" si="225"/>
        <v/>
      </c>
      <c r="BZ97" s="124" t="str">
        <f t="shared" si="226"/>
        <v/>
      </c>
      <c r="CA97" s="124" t="str">
        <f t="shared" si="227"/>
        <v/>
      </c>
      <c r="CB97" s="124" t="str">
        <f t="shared" si="228"/>
        <v/>
      </c>
      <c r="CC97" s="124" t="str">
        <f t="shared" si="229"/>
        <v/>
      </c>
      <c r="CD97" s="124" t="str">
        <f t="shared" si="230"/>
        <v/>
      </c>
      <c r="CE97" s="124" t="str">
        <f t="shared" si="231"/>
        <v/>
      </c>
      <c r="CF97" s="124" t="str">
        <f t="shared" si="232"/>
        <v/>
      </c>
      <c r="CG97" s="124" t="str">
        <f t="shared" si="233"/>
        <v/>
      </c>
      <c r="CH97" s="124" t="str">
        <f t="shared" si="234"/>
        <v/>
      </c>
      <c r="CI97" s="124" t="str">
        <f t="shared" si="235"/>
        <v/>
      </c>
      <c r="CJ97" s="124" t="str">
        <f t="shared" si="236"/>
        <v/>
      </c>
    </row>
    <row r="98" spans="1:126" x14ac:dyDescent="0.25">
      <c r="A98" s="137">
        <f>Teams!B40</f>
        <v>0</v>
      </c>
      <c r="B98" s="137" t="str">
        <f>Teams!C40</f>
        <v/>
      </c>
      <c r="C98" s="137" t="str">
        <f>Teams!D40</f>
        <v/>
      </c>
      <c r="E98" s="124" t="str">
        <f t="shared" ref="E98:J98" si="261">IF(F63=0,"",F63)</f>
        <v/>
      </c>
      <c r="F98" s="124" t="str">
        <f t="shared" si="261"/>
        <v/>
      </c>
      <c r="G98" s="124" t="str">
        <f t="shared" si="261"/>
        <v/>
      </c>
      <c r="H98" s="124" t="str">
        <f t="shared" si="261"/>
        <v/>
      </c>
      <c r="I98" s="124" t="str">
        <f t="shared" si="261"/>
        <v/>
      </c>
      <c r="J98" s="124" t="str">
        <f t="shared" si="261"/>
        <v/>
      </c>
      <c r="K98" s="124" t="str">
        <f t="shared" si="160"/>
        <v/>
      </c>
      <c r="L98" s="124" t="str">
        <f t="shared" si="161"/>
        <v/>
      </c>
      <c r="M98" s="124" t="str">
        <f t="shared" si="162"/>
        <v/>
      </c>
      <c r="N98" s="124" t="str">
        <f t="shared" si="163"/>
        <v/>
      </c>
      <c r="O98" s="124" t="str">
        <f t="shared" si="164"/>
        <v/>
      </c>
      <c r="P98" s="124" t="str">
        <f t="shared" si="165"/>
        <v/>
      </c>
      <c r="Q98" s="124" t="str">
        <f t="shared" si="166"/>
        <v/>
      </c>
      <c r="R98" s="124" t="str">
        <f t="shared" si="167"/>
        <v/>
      </c>
      <c r="S98" s="124" t="str">
        <f t="shared" si="168"/>
        <v/>
      </c>
      <c r="T98" s="124" t="str">
        <f t="shared" si="169"/>
        <v/>
      </c>
      <c r="U98" s="124" t="str">
        <f t="shared" si="170"/>
        <v/>
      </c>
      <c r="V98" s="124" t="str">
        <f t="shared" si="171"/>
        <v/>
      </c>
      <c r="W98" s="124" t="str">
        <f t="shared" si="172"/>
        <v/>
      </c>
      <c r="X98" s="124" t="str">
        <f t="shared" si="173"/>
        <v/>
      </c>
      <c r="Y98" s="124" t="str">
        <f t="shared" si="174"/>
        <v/>
      </c>
      <c r="Z98" s="124" t="str">
        <f t="shared" si="175"/>
        <v/>
      </c>
      <c r="AA98" s="124" t="str">
        <f t="shared" si="176"/>
        <v/>
      </c>
      <c r="AB98" s="124" t="str">
        <f t="shared" si="177"/>
        <v/>
      </c>
      <c r="AC98" s="124" t="str">
        <f t="shared" si="178"/>
        <v/>
      </c>
      <c r="AD98" s="124" t="str">
        <f t="shared" si="179"/>
        <v/>
      </c>
      <c r="AE98" s="124" t="str">
        <f t="shared" si="180"/>
        <v/>
      </c>
      <c r="AF98" s="124" t="str">
        <f t="shared" si="181"/>
        <v/>
      </c>
      <c r="AG98" s="124" t="str">
        <f t="shared" si="182"/>
        <v/>
      </c>
      <c r="AH98" s="124" t="str">
        <f t="shared" si="183"/>
        <v/>
      </c>
      <c r="AI98" s="124" t="str">
        <f t="shared" si="184"/>
        <v/>
      </c>
      <c r="AJ98" s="124" t="str">
        <f t="shared" si="185"/>
        <v/>
      </c>
      <c r="AK98" s="124" t="str">
        <f t="shared" si="186"/>
        <v/>
      </c>
      <c r="AL98" s="124" t="str">
        <f t="shared" si="187"/>
        <v/>
      </c>
      <c r="AM98" s="124" t="str">
        <f t="shared" si="188"/>
        <v/>
      </c>
      <c r="AN98" s="124" t="str">
        <f t="shared" si="189"/>
        <v/>
      </c>
      <c r="AO98" s="124" t="str">
        <f t="shared" si="190"/>
        <v/>
      </c>
      <c r="AP98" s="124" t="str">
        <f t="shared" si="191"/>
        <v/>
      </c>
      <c r="AQ98" s="124" t="str">
        <f t="shared" si="192"/>
        <v/>
      </c>
      <c r="AR98" s="124" t="str">
        <f t="shared" si="193"/>
        <v/>
      </c>
      <c r="AS98" s="124" t="str">
        <f t="shared" si="194"/>
        <v/>
      </c>
      <c r="AT98" s="124" t="str">
        <f t="shared" si="195"/>
        <v/>
      </c>
      <c r="AU98" s="124" t="str">
        <f t="shared" si="196"/>
        <v/>
      </c>
      <c r="AV98" s="124" t="str">
        <f t="shared" si="197"/>
        <v/>
      </c>
      <c r="AW98" s="124" t="str">
        <f t="shared" si="198"/>
        <v/>
      </c>
      <c r="AX98" s="124" t="str">
        <f t="shared" si="199"/>
        <v/>
      </c>
      <c r="AY98" s="124" t="str">
        <f t="shared" si="200"/>
        <v/>
      </c>
      <c r="AZ98" s="124" t="str">
        <f t="shared" si="201"/>
        <v/>
      </c>
      <c r="BA98" s="124" t="str">
        <f t="shared" si="202"/>
        <v/>
      </c>
      <c r="BB98" s="124" t="str">
        <f t="shared" si="203"/>
        <v/>
      </c>
      <c r="BC98" s="124" t="str">
        <f t="shared" si="204"/>
        <v/>
      </c>
      <c r="BD98" s="124" t="str">
        <f t="shared" si="205"/>
        <v/>
      </c>
      <c r="BE98" s="124" t="str">
        <f t="shared" si="206"/>
        <v/>
      </c>
      <c r="BF98" s="124" t="str">
        <f t="shared" si="207"/>
        <v/>
      </c>
      <c r="BG98" s="124" t="str">
        <f t="shared" si="208"/>
        <v/>
      </c>
      <c r="BH98" s="124" t="str">
        <f t="shared" si="209"/>
        <v/>
      </c>
      <c r="BI98" s="124" t="str">
        <f t="shared" si="210"/>
        <v/>
      </c>
      <c r="BJ98" s="124" t="str">
        <f t="shared" si="211"/>
        <v/>
      </c>
      <c r="BK98" s="124" t="str">
        <f t="shared" si="212"/>
        <v/>
      </c>
      <c r="BL98" s="124" t="str">
        <f t="shared" si="213"/>
        <v/>
      </c>
      <c r="BM98" s="124" t="str">
        <f t="shared" si="214"/>
        <v/>
      </c>
      <c r="BN98" s="124" t="str">
        <f t="shared" si="215"/>
        <v/>
      </c>
      <c r="BO98" s="124" t="str">
        <f t="shared" si="216"/>
        <v/>
      </c>
      <c r="BP98" s="124" t="str">
        <f t="shared" si="217"/>
        <v/>
      </c>
      <c r="BQ98" s="124" t="str">
        <f t="shared" si="254"/>
        <v/>
      </c>
      <c r="BR98" s="124" t="str">
        <f t="shared" si="238"/>
        <v/>
      </c>
      <c r="BS98" s="124" t="str">
        <f t="shared" si="219"/>
        <v/>
      </c>
      <c r="BT98" s="124" t="str">
        <f t="shared" si="220"/>
        <v/>
      </c>
      <c r="BU98" s="124" t="str">
        <f t="shared" si="221"/>
        <v/>
      </c>
      <c r="BV98" s="124" t="str">
        <f t="shared" si="222"/>
        <v/>
      </c>
      <c r="BW98" s="124" t="str">
        <f t="shared" si="223"/>
        <v/>
      </c>
      <c r="BX98" s="124" t="str">
        <f t="shared" si="224"/>
        <v/>
      </c>
      <c r="BY98" s="124" t="str">
        <f t="shared" si="225"/>
        <v/>
      </c>
      <c r="BZ98" s="124" t="str">
        <f t="shared" si="226"/>
        <v/>
      </c>
      <c r="CA98" s="124" t="str">
        <f t="shared" si="227"/>
        <v/>
      </c>
      <c r="CB98" s="124" t="str">
        <f t="shared" si="228"/>
        <v/>
      </c>
      <c r="CC98" s="124" t="str">
        <f t="shared" si="229"/>
        <v/>
      </c>
      <c r="CD98" s="124" t="str">
        <f t="shared" si="230"/>
        <v/>
      </c>
      <c r="CE98" s="124" t="str">
        <f t="shared" si="231"/>
        <v/>
      </c>
      <c r="CF98" s="124" t="str">
        <f t="shared" si="232"/>
        <v/>
      </c>
      <c r="CG98" s="124" t="str">
        <f t="shared" si="233"/>
        <v/>
      </c>
      <c r="CH98" s="124" t="str">
        <f t="shared" si="234"/>
        <v/>
      </c>
      <c r="CI98" s="124" t="str">
        <f t="shared" si="235"/>
        <v/>
      </c>
      <c r="CJ98" s="124" t="str">
        <f t="shared" si="236"/>
        <v/>
      </c>
    </row>
    <row r="99" spans="1:126" x14ac:dyDescent="0.25">
      <c r="A99" s="137">
        <f>Teams!B41</f>
        <v>0</v>
      </c>
      <c r="B99" s="137" t="str">
        <f>Teams!C41</f>
        <v/>
      </c>
      <c r="C99" s="137" t="str">
        <f>Teams!D41</f>
        <v/>
      </c>
      <c r="E99" s="124" t="str">
        <f t="shared" ref="E99:J99" si="262">IF(F64=0,"",F64)</f>
        <v/>
      </c>
      <c r="F99" s="124" t="str">
        <f t="shared" si="262"/>
        <v/>
      </c>
      <c r="G99" s="124" t="str">
        <f t="shared" si="262"/>
        <v/>
      </c>
      <c r="H99" s="124" t="str">
        <f t="shared" si="262"/>
        <v/>
      </c>
      <c r="I99" s="124" t="str">
        <f t="shared" si="262"/>
        <v/>
      </c>
      <c r="J99" s="124" t="str">
        <f t="shared" si="262"/>
        <v/>
      </c>
      <c r="K99" s="124" t="str">
        <f t="shared" si="160"/>
        <v/>
      </c>
      <c r="L99" s="124" t="str">
        <f t="shared" si="161"/>
        <v/>
      </c>
      <c r="M99" s="124" t="str">
        <f t="shared" si="162"/>
        <v/>
      </c>
      <c r="N99" s="124" t="str">
        <f t="shared" si="163"/>
        <v/>
      </c>
      <c r="O99" s="124" t="str">
        <f t="shared" si="164"/>
        <v/>
      </c>
      <c r="P99" s="124" t="str">
        <f t="shared" si="165"/>
        <v/>
      </c>
      <c r="Q99" s="124" t="str">
        <f t="shared" si="166"/>
        <v/>
      </c>
      <c r="R99" s="124" t="str">
        <f t="shared" si="167"/>
        <v/>
      </c>
      <c r="S99" s="124" t="str">
        <f t="shared" si="168"/>
        <v/>
      </c>
      <c r="T99" s="124" t="str">
        <f t="shared" si="169"/>
        <v/>
      </c>
      <c r="U99" s="124" t="str">
        <f t="shared" si="170"/>
        <v/>
      </c>
      <c r="V99" s="124" t="str">
        <f t="shared" si="171"/>
        <v/>
      </c>
      <c r="W99" s="124" t="str">
        <f t="shared" si="172"/>
        <v/>
      </c>
      <c r="X99" s="124" t="str">
        <f t="shared" si="173"/>
        <v/>
      </c>
      <c r="Y99" s="124" t="str">
        <f t="shared" si="174"/>
        <v/>
      </c>
      <c r="Z99" s="124" t="str">
        <f t="shared" si="175"/>
        <v/>
      </c>
      <c r="AA99" s="124" t="str">
        <f t="shared" si="176"/>
        <v/>
      </c>
      <c r="AB99" s="124" t="str">
        <f t="shared" si="177"/>
        <v/>
      </c>
      <c r="AC99" s="124" t="str">
        <f t="shared" si="178"/>
        <v/>
      </c>
      <c r="AD99" s="124" t="str">
        <f t="shared" si="179"/>
        <v/>
      </c>
      <c r="AE99" s="124" t="str">
        <f t="shared" si="180"/>
        <v/>
      </c>
      <c r="AF99" s="124" t="str">
        <f t="shared" si="181"/>
        <v/>
      </c>
      <c r="AG99" s="124" t="str">
        <f t="shared" si="182"/>
        <v/>
      </c>
      <c r="AH99" s="124" t="str">
        <f t="shared" si="183"/>
        <v/>
      </c>
      <c r="AI99" s="124" t="str">
        <f t="shared" si="184"/>
        <v/>
      </c>
      <c r="AJ99" s="124" t="str">
        <f t="shared" si="185"/>
        <v/>
      </c>
      <c r="AK99" s="124" t="str">
        <f t="shared" si="186"/>
        <v/>
      </c>
      <c r="AL99" s="124" t="str">
        <f t="shared" si="187"/>
        <v/>
      </c>
      <c r="AM99" s="124" t="str">
        <f t="shared" si="188"/>
        <v/>
      </c>
      <c r="AN99" s="124" t="str">
        <f t="shared" si="189"/>
        <v/>
      </c>
      <c r="AO99" s="124" t="str">
        <f t="shared" si="190"/>
        <v/>
      </c>
      <c r="AP99" s="124" t="str">
        <f t="shared" si="191"/>
        <v/>
      </c>
      <c r="AQ99" s="124" t="str">
        <f t="shared" si="192"/>
        <v/>
      </c>
      <c r="AR99" s="124" t="str">
        <f t="shared" si="193"/>
        <v/>
      </c>
      <c r="AS99" s="124" t="str">
        <f t="shared" si="194"/>
        <v/>
      </c>
      <c r="AT99" s="124" t="str">
        <f t="shared" si="195"/>
        <v/>
      </c>
      <c r="AU99" s="124" t="str">
        <f t="shared" si="196"/>
        <v/>
      </c>
      <c r="AV99" s="124" t="str">
        <f t="shared" si="197"/>
        <v/>
      </c>
      <c r="AW99" s="124" t="str">
        <f t="shared" si="198"/>
        <v/>
      </c>
      <c r="AX99" s="124" t="str">
        <f t="shared" si="199"/>
        <v/>
      </c>
      <c r="AY99" s="124" t="str">
        <f t="shared" si="200"/>
        <v/>
      </c>
      <c r="AZ99" s="124" t="str">
        <f t="shared" si="201"/>
        <v/>
      </c>
      <c r="BA99" s="124" t="str">
        <f t="shared" si="202"/>
        <v/>
      </c>
      <c r="BB99" s="124" t="str">
        <f t="shared" si="203"/>
        <v/>
      </c>
      <c r="BC99" s="124" t="str">
        <f t="shared" si="204"/>
        <v/>
      </c>
      <c r="BD99" s="124" t="str">
        <f t="shared" si="205"/>
        <v/>
      </c>
      <c r="BE99" s="124" t="str">
        <f t="shared" si="206"/>
        <v/>
      </c>
      <c r="BF99" s="124" t="str">
        <f t="shared" si="207"/>
        <v/>
      </c>
      <c r="BG99" s="124" t="str">
        <f t="shared" si="208"/>
        <v/>
      </c>
      <c r="BH99" s="124" t="str">
        <f t="shared" si="209"/>
        <v/>
      </c>
      <c r="BI99" s="124" t="str">
        <f t="shared" si="210"/>
        <v/>
      </c>
      <c r="BJ99" s="124" t="str">
        <f t="shared" si="211"/>
        <v/>
      </c>
      <c r="BK99" s="124" t="str">
        <f t="shared" si="212"/>
        <v/>
      </c>
      <c r="BL99" s="124" t="str">
        <f t="shared" si="213"/>
        <v/>
      </c>
      <c r="BM99" s="124" t="str">
        <f t="shared" si="214"/>
        <v/>
      </c>
      <c r="BN99" s="124" t="str">
        <f t="shared" si="215"/>
        <v/>
      </c>
      <c r="BO99" s="124" t="str">
        <f t="shared" si="216"/>
        <v/>
      </c>
      <c r="BP99" s="124" t="str">
        <f t="shared" si="217"/>
        <v/>
      </c>
      <c r="BQ99" s="124" t="str">
        <f t="shared" si="254"/>
        <v/>
      </c>
      <c r="BR99" s="124" t="str">
        <f t="shared" si="238"/>
        <v/>
      </c>
      <c r="BS99" s="124" t="str">
        <f t="shared" si="219"/>
        <v/>
      </c>
      <c r="BT99" s="124" t="str">
        <f t="shared" si="220"/>
        <v/>
      </c>
      <c r="BU99" s="124" t="str">
        <f t="shared" si="221"/>
        <v/>
      </c>
      <c r="BV99" s="124" t="str">
        <f t="shared" si="222"/>
        <v/>
      </c>
      <c r="BW99" s="124" t="str">
        <f t="shared" si="223"/>
        <v/>
      </c>
      <c r="BX99" s="124" t="str">
        <f t="shared" si="224"/>
        <v/>
      </c>
      <c r="BY99" s="124" t="str">
        <f t="shared" si="225"/>
        <v/>
      </c>
      <c r="BZ99" s="124" t="str">
        <f t="shared" si="226"/>
        <v/>
      </c>
      <c r="CA99" s="124" t="str">
        <f t="shared" si="227"/>
        <v/>
      </c>
      <c r="CB99" s="124" t="str">
        <f t="shared" si="228"/>
        <v/>
      </c>
      <c r="CC99" s="124" t="str">
        <f t="shared" si="229"/>
        <v/>
      </c>
      <c r="CD99" s="124" t="str">
        <f t="shared" si="230"/>
        <v/>
      </c>
      <c r="CE99" s="124" t="str">
        <f t="shared" si="231"/>
        <v/>
      </c>
      <c r="CF99" s="124" t="str">
        <f t="shared" si="232"/>
        <v/>
      </c>
      <c r="CG99" s="124" t="str">
        <f t="shared" si="233"/>
        <v/>
      </c>
      <c r="CH99" s="124" t="str">
        <f t="shared" si="234"/>
        <v/>
      </c>
      <c r="CI99" s="124" t="str">
        <f t="shared" si="235"/>
        <v/>
      </c>
      <c r="CJ99" s="124" t="str">
        <f t="shared" si="236"/>
        <v/>
      </c>
    </row>
    <row r="100" spans="1:126" x14ac:dyDescent="0.25">
      <c r="A100" s="137">
        <f>Teams!B42</f>
        <v>0</v>
      </c>
      <c r="B100" s="137" t="str">
        <f>Teams!C42</f>
        <v/>
      </c>
      <c r="C100" s="137" t="str">
        <f>Teams!D42</f>
        <v/>
      </c>
      <c r="E100" s="124" t="str">
        <f t="shared" ref="E100:J100" si="263">IF(F65=0,"",F65)</f>
        <v/>
      </c>
      <c r="F100" s="124" t="str">
        <f t="shared" si="263"/>
        <v/>
      </c>
      <c r="G100" s="124" t="str">
        <f t="shared" si="263"/>
        <v/>
      </c>
      <c r="H100" s="124" t="str">
        <f t="shared" si="263"/>
        <v/>
      </c>
      <c r="I100" s="124" t="str">
        <f t="shared" si="263"/>
        <v/>
      </c>
      <c r="J100" s="124" t="str">
        <f t="shared" si="263"/>
        <v/>
      </c>
      <c r="K100" s="124" t="str">
        <f t="shared" si="160"/>
        <v/>
      </c>
      <c r="L100" s="124" t="str">
        <f t="shared" si="161"/>
        <v/>
      </c>
      <c r="M100" s="124" t="str">
        <f t="shared" si="162"/>
        <v/>
      </c>
      <c r="N100" s="124" t="str">
        <f t="shared" si="163"/>
        <v/>
      </c>
      <c r="O100" s="124" t="str">
        <f t="shared" si="164"/>
        <v/>
      </c>
      <c r="P100" s="124" t="str">
        <f t="shared" si="165"/>
        <v/>
      </c>
      <c r="Q100" s="124" t="str">
        <f t="shared" si="166"/>
        <v/>
      </c>
      <c r="R100" s="124" t="str">
        <f t="shared" si="167"/>
        <v/>
      </c>
      <c r="S100" s="124" t="str">
        <f t="shared" si="168"/>
        <v/>
      </c>
      <c r="T100" s="124" t="str">
        <f t="shared" si="169"/>
        <v/>
      </c>
      <c r="U100" s="124" t="str">
        <f t="shared" si="170"/>
        <v/>
      </c>
      <c r="V100" s="124" t="str">
        <f t="shared" si="171"/>
        <v/>
      </c>
      <c r="W100" s="124" t="str">
        <f t="shared" si="172"/>
        <v/>
      </c>
      <c r="X100" s="124" t="str">
        <f t="shared" si="173"/>
        <v/>
      </c>
      <c r="Y100" s="124" t="str">
        <f t="shared" si="174"/>
        <v/>
      </c>
      <c r="Z100" s="124" t="str">
        <f t="shared" si="175"/>
        <v/>
      </c>
      <c r="AA100" s="124" t="str">
        <f t="shared" si="176"/>
        <v/>
      </c>
      <c r="AB100" s="124" t="str">
        <f t="shared" si="177"/>
        <v/>
      </c>
      <c r="AC100" s="124" t="str">
        <f t="shared" si="178"/>
        <v/>
      </c>
      <c r="AD100" s="124" t="str">
        <f t="shared" si="179"/>
        <v/>
      </c>
      <c r="AE100" s="124" t="str">
        <f t="shared" si="180"/>
        <v/>
      </c>
      <c r="AF100" s="124" t="str">
        <f t="shared" si="181"/>
        <v/>
      </c>
      <c r="AG100" s="124" t="str">
        <f t="shared" si="182"/>
        <v/>
      </c>
      <c r="AH100" s="124" t="str">
        <f t="shared" si="183"/>
        <v/>
      </c>
      <c r="AI100" s="124" t="str">
        <f t="shared" si="184"/>
        <v/>
      </c>
      <c r="AJ100" s="124" t="str">
        <f t="shared" si="185"/>
        <v/>
      </c>
      <c r="AK100" s="124" t="str">
        <f t="shared" si="186"/>
        <v/>
      </c>
      <c r="AL100" s="124" t="str">
        <f t="shared" si="187"/>
        <v/>
      </c>
      <c r="AM100" s="124" t="str">
        <f t="shared" si="188"/>
        <v/>
      </c>
      <c r="AN100" s="124" t="str">
        <f t="shared" si="189"/>
        <v/>
      </c>
      <c r="AO100" s="124" t="str">
        <f t="shared" si="190"/>
        <v/>
      </c>
      <c r="AP100" s="124" t="str">
        <f t="shared" si="191"/>
        <v/>
      </c>
      <c r="AQ100" s="124" t="str">
        <f t="shared" si="192"/>
        <v/>
      </c>
      <c r="AR100" s="124" t="str">
        <f t="shared" si="193"/>
        <v/>
      </c>
      <c r="AS100" s="124" t="str">
        <f t="shared" si="194"/>
        <v/>
      </c>
      <c r="AT100" s="124" t="str">
        <f t="shared" si="195"/>
        <v/>
      </c>
      <c r="AU100" s="124" t="str">
        <f t="shared" si="196"/>
        <v/>
      </c>
      <c r="AV100" s="124" t="str">
        <f t="shared" si="197"/>
        <v/>
      </c>
      <c r="AW100" s="124" t="str">
        <f t="shared" si="198"/>
        <v/>
      </c>
      <c r="AX100" s="124" t="str">
        <f t="shared" si="199"/>
        <v/>
      </c>
      <c r="AY100" s="124" t="str">
        <f t="shared" si="200"/>
        <v/>
      </c>
      <c r="AZ100" s="124" t="str">
        <f t="shared" si="201"/>
        <v/>
      </c>
      <c r="BA100" s="124" t="str">
        <f t="shared" si="202"/>
        <v/>
      </c>
      <c r="BB100" s="124" t="str">
        <f t="shared" si="203"/>
        <v/>
      </c>
      <c r="BC100" s="124" t="str">
        <f t="shared" si="204"/>
        <v/>
      </c>
      <c r="BD100" s="124" t="str">
        <f t="shared" si="205"/>
        <v/>
      </c>
      <c r="BE100" s="124" t="str">
        <f t="shared" si="206"/>
        <v/>
      </c>
      <c r="BF100" s="124" t="str">
        <f t="shared" si="207"/>
        <v/>
      </c>
      <c r="BG100" s="124" t="str">
        <f t="shared" si="208"/>
        <v/>
      </c>
      <c r="BH100" s="124" t="str">
        <f t="shared" si="209"/>
        <v/>
      </c>
      <c r="BI100" s="124" t="str">
        <f t="shared" si="210"/>
        <v/>
      </c>
      <c r="BJ100" s="124" t="str">
        <f t="shared" si="211"/>
        <v/>
      </c>
      <c r="BK100" s="124" t="str">
        <f t="shared" si="212"/>
        <v/>
      </c>
      <c r="BL100" s="124" t="str">
        <f t="shared" si="213"/>
        <v/>
      </c>
      <c r="BM100" s="124" t="str">
        <f t="shared" si="214"/>
        <v/>
      </c>
      <c r="BN100" s="124" t="str">
        <f t="shared" si="215"/>
        <v/>
      </c>
      <c r="BO100" s="124" t="str">
        <f t="shared" si="216"/>
        <v/>
      </c>
      <c r="BP100" s="124" t="str">
        <f t="shared" si="217"/>
        <v/>
      </c>
      <c r="BQ100" s="124" t="str">
        <f t="shared" si="254"/>
        <v/>
      </c>
      <c r="BR100" s="124" t="str">
        <f t="shared" si="238"/>
        <v/>
      </c>
      <c r="BS100" s="124" t="str">
        <f t="shared" si="219"/>
        <v/>
      </c>
      <c r="BT100" s="124" t="str">
        <f t="shared" si="220"/>
        <v/>
      </c>
      <c r="BU100" s="124" t="str">
        <f t="shared" si="221"/>
        <v/>
      </c>
      <c r="BV100" s="124" t="str">
        <f t="shared" si="222"/>
        <v/>
      </c>
      <c r="BW100" s="124" t="str">
        <f t="shared" si="223"/>
        <v/>
      </c>
      <c r="BX100" s="124" t="str">
        <f t="shared" si="224"/>
        <v/>
      </c>
      <c r="BY100" s="124" t="str">
        <f t="shared" si="225"/>
        <v/>
      </c>
      <c r="BZ100" s="124" t="str">
        <f t="shared" si="226"/>
        <v/>
      </c>
      <c r="CA100" s="124" t="str">
        <f t="shared" si="227"/>
        <v/>
      </c>
      <c r="CB100" s="124" t="str">
        <f t="shared" si="228"/>
        <v/>
      </c>
      <c r="CC100" s="124" t="str">
        <f t="shared" si="229"/>
        <v/>
      </c>
      <c r="CD100" s="124" t="str">
        <f t="shared" si="230"/>
        <v/>
      </c>
      <c r="CE100" s="124" t="str">
        <f t="shared" si="231"/>
        <v/>
      </c>
      <c r="CF100" s="124" t="str">
        <f t="shared" si="232"/>
        <v/>
      </c>
      <c r="CG100" s="124" t="str">
        <f t="shared" si="233"/>
        <v/>
      </c>
      <c r="CH100" s="124" t="str">
        <f t="shared" si="234"/>
        <v/>
      </c>
      <c r="CI100" s="124" t="str">
        <f t="shared" si="235"/>
        <v/>
      </c>
      <c r="CJ100" s="124" t="str">
        <f t="shared" si="236"/>
        <v/>
      </c>
    </row>
    <row r="101" spans="1:126" x14ac:dyDescent="0.25">
      <c r="A101" s="137">
        <f>Teams!B43</f>
        <v>0</v>
      </c>
      <c r="B101" s="137" t="str">
        <f>Teams!C43</f>
        <v/>
      </c>
      <c r="C101" s="137" t="str">
        <f>Teams!D43</f>
        <v/>
      </c>
      <c r="E101" s="124" t="str">
        <f t="shared" ref="E101:J101" si="264">IF(F66=0,"",F66)</f>
        <v/>
      </c>
      <c r="F101" s="124" t="str">
        <f t="shared" si="264"/>
        <v/>
      </c>
      <c r="G101" s="124" t="str">
        <f t="shared" si="264"/>
        <v/>
      </c>
      <c r="H101" s="124" t="str">
        <f t="shared" si="264"/>
        <v/>
      </c>
      <c r="I101" s="124" t="str">
        <f t="shared" si="264"/>
        <v/>
      </c>
      <c r="J101" s="124" t="str">
        <f t="shared" si="264"/>
        <v/>
      </c>
      <c r="K101" s="124" t="str">
        <f t="shared" si="160"/>
        <v/>
      </c>
      <c r="L101" s="124" t="str">
        <f t="shared" si="161"/>
        <v/>
      </c>
      <c r="M101" s="124" t="str">
        <f t="shared" si="162"/>
        <v/>
      </c>
      <c r="N101" s="124" t="str">
        <f t="shared" si="163"/>
        <v/>
      </c>
      <c r="O101" s="124" t="str">
        <f t="shared" si="164"/>
        <v/>
      </c>
      <c r="P101" s="124" t="str">
        <f t="shared" si="165"/>
        <v/>
      </c>
      <c r="Q101" s="124" t="str">
        <f t="shared" si="166"/>
        <v/>
      </c>
      <c r="R101" s="124" t="str">
        <f t="shared" si="167"/>
        <v/>
      </c>
      <c r="S101" s="124" t="str">
        <f t="shared" si="168"/>
        <v/>
      </c>
      <c r="T101" s="124" t="str">
        <f t="shared" si="169"/>
        <v/>
      </c>
      <c r="U101" s="124" t="str">
        <f t="shared" si="170"/>
        <v/>
      </c>
      <c r="V101" s="124" t="str">
        <f t="shared" si="171"/>
        <v/>
      </c>
      <c r="W101" s="124" t="str">
        <f t="shared" si="172"/>
        <v/>
      </c>
      <c r="X101" s="124" t="str">
        <f t="shared" si="173"/>
        <v/>
      </c>
      <c r="Y101" s="124" t="str">
        <f t="shared" si="174"/>
        <v/>
      </c>
      <c r="Z101" s="124" t="str">
        <f t="shared" si="175"/>
        <v/>
      </c>
      <c r="AA101" s="124" t="str">
        <f t="shared" si="176"/>
        <v/>
      </c>
      <c r="AB101" s="124" t="str">
        <f t="shared" si="177"/>
        <v/>
      </c>
      <c r="AC101" s="124" t="str">
        <f t="shared" si="178"/>
        <v/>
      </c>
      <c r="AD101" s="124" t="str">
        <f t="shared" si="179"/>
        <v/>
      </c>
      <c r="AE101" s="124" t="str">
        <f t="shared" si="180"/>
        <v/>
      </c>
      <c r="AF101" s="124" t="str">
        <f t="shared" si="181"/>
        <v/>
      </c>
      <c r="AG101" s="124" t="str">
        <f t="shared" si="182"/>
        <v/>
      </c>
      <c r="AH101" s="124" t="str">
        <f t="shared" si="183"/>
        <v/>
      </c>
      <c r="AI101" s="124" t="str">
        <f t="shared" si="184"/>
        <v/>
      </c>
      <c r="AJ101" s="124" t="str">
        <f t="shared" si="185"/>
        <v/>
      </c>
      <c r="AK101" s="124" t="str">
        <f t="shared" si="186"/>
        <v/>
      </c>
      <c r="AL101" s="124" t="str">
        <f t="shared" si="187"/>
        <v/>
      </c>
      <c r="AM101" s="124" t="str">
        <f t="shared" si="188"/>
        <v/>
      </c>
      <c r="AN101" s="124" t="str">
        <f t="shared" si="189"/>
        <v/>
      </c>
      <c r="AO101" s="124" t="str">
        <f t="shared" si="190"/>
        <v/>
      </c>
      <c r="AP101" s="124" t="str">
        <f t="shared" si="191"/>
        <v/>
      </c>
      <c r="AQ101" s="124" t="str">
        <f t="shared" si="192"/>
        <v/>
      </c>
      <c r="AR101" s="124" t="str">
        <f t="shared" si="193"/>
        <v/>
      </c>
      <c r="AS101" s="124" t="str">
        <f t="shared" si="194"/>
        <v/>
      </c>
      <c r="AT101" s="124" t="str">
        <f t="shared" si="195"/>
        <v/>
      </c>
      <c r="AU101" s="124" t="str">
        <f t="shared" si="196"/>
        <v/>
      </c>
      <c r="AV101" s="124" t="str">
        <f t="shared" si="197"/>
        <v/>
      </c>
      <c r="AW101" s="124" t="str">
        <f t="shared" si="198"/>
        <v/>
      </c>
      <c r="AX101" s="124" t="str">
        <f t="shared" si="199"/>
        <v/>
      </c>
      <c r="AY101" s="124" t="str">
        <f t="shared" si="200"/>
        <v/>
      </c>
      <c r="AZ101" s="124" t="str">
        <f t="shared" si="201"/>
        <v/>
      </c>
      <c r="BA101" s="124" t="str">
        <f t="shared" si="202"/>
        <v/>
      </c>
      <c r="BB101" s="124" t="str">
        <f t="shared" si="203"/>
        <v/>
      </c>
      <c r="BC101" s="124" t="str">
        <f t="shared" si="204"/>
        <v/>
      </c>
      <c r="BD101" s="124" t="str">
        <f t="shared" si="205"/>
        <v/>
      </c>
      <c r="BE101" s="124" t="str">
        <f t="shared" si="206"/>
        <v/>
      </c>
      <c r="BF101" s="124" t="str">
        <f t="shared" si="207"/>
        <v/>
      </c>
      <c r="BG101" s="124" t="str">
        <f t="shared" si="208"/>
        <v/>
      </c>
      <c r="BH101" s="124" t="str">
        <f t="shared" si="209"/>
        <v/>
      </c>
      <c r="BI101" s="124" t="str">
        <f t="shared" si="210"/>
        <v/>
      </c>
      <c r="BJ101" s="124" t="str">
        <f t="shared" si="211"/>
        <v/>
      </c>
      <c r="BK101" s="124" t="str">
        <f t="shared" si="212"/>
        <v/>
      </c>
      <c r="BL101" s="124" t="str">
        <f t="shared" si="213"/>
        <v/>
      </c>
      <c r="BM101" s="124" t="str">
        <f t="shared" si="214"/>
        <v/>
      </c>
      <c r="BN101" s="124" t="str">
        <f t="shared" si="215"/>
        <v/>
      </c>
      <c r="BO101" s="124" t="str">
        <f t="shared" si="216"/>
        <v/>
      </c>
      <c r="BP101" s="124" t="str">
        <f t="shared" si="217"/>
        <v/>
      </c>
      <c r="BQ101" s="124" t="str">
        <f t="shared" si="254"/>
        <v/>
      </c>
      <c r="BR101" s="124" t="str">
        <f t="shared" si="238"/>
        <v/>
      </c>
      <c r="BS101" s="124" t="str">
        <f t="shared" si="219"/>
        <v/>
      </c>
      <c r="BT101" s="124" t="str">
        <f t="shared" si="220"/>
        <v/>
      </c>
      <c r="BU101" s="124" t="str">
        <f t="shared" si="221"/>
        <v/>
      </c>
      <c r="BV101" s="124" t="str">
        <f t="shared" si="222"/>
        <v/>
      </c>
      <c r="BW101" s="124" t="str">
        <f t="shared" si="223"/>
        <v/>
      </c>
      <c r="BX101" s="124" t="str">
        <f t="shared" si="224"/>
        <v/>
      </c>
      <c r="BY101" s="124" t="str">
        <f t="shared" si="225"/>
        <v/>
      </c>
      <c r="BZ101" s="124" t="str">
        <f t="shared" si="226"/>
        <v/>
      </c>
      <c r="CA101" s="124" t="str">
        <f t="shared" si="227"/>
        <v/>
      </c>
      <c r="CB101" s="124" t="str">
        <f t="shared" si="228"/>
        <v/>
      </c>
      <c r="CC101" s="124" t="str">
        <f t="shared" si="229"/>
        <v/>
      </c>
      <c r="CD101" s="124" t="str">
        <f t="shared" si="230"/>
        <v/>
      </c>
      <c r="CE101" s="124" t="str">
        <f t="shared" si="231"/>
        <v/>
      </c>
      <c r="CF101" s="124" t="str">
        <f t="shared" si="232"/>
        <v/>
      </c>
      <c r="CG101" s="124" t="str">
        <f t="shared" si="233"/>
        <v/>
      </c>
      <c r="CH101" s="124" t="str">
        <f t="shared" si="234"/>
        <v/>
      </c>
      <c r="CI101" s="124" t="str">
        <f t="shared" si="235"/>
        <v/>
      </c>
      <c r="CJ101" s="124" t="str">
        <f t="shared" si="236"/>
        <v/>
      </c>
    </row>
    <row r="102" spans="1:126" x14ac:dyDescent="0.25">
      <c r="A102" s="137">
        <f>Teams!B46</f>
        <v>0</v>
      </c>
      <c r="B102" s="137" t="str">
        <f>Teams!C46</f>
        <v/>
      </c>
      <c r="C102" s="137" t="str">
        <f>Teams!D46</f>
        <v/>
      </c>
      <c r="E102" s="124" t="str">
        <f t="shared" ref="E102:J102" si="265">IF(F67=0,"",F67)</f>
        <v/>
      </c>
      <c r="F102" s="124" t="str">
        <f t="shared" si="265"/>
        <v/>
      </c>
      <c r="G102" s="124" t="str">
        <f t="shared" si="265"/>
        <v/>
      </c>
      <c r="H102" s="124" t="str">
        <f t="shared" si="265"/>
        <v/>
      </c>
      <c r="I102" s="124" t="str">
        <f t="shared" si="265"/>
        <v/>
      </c>
      <c r="J102" s="124" t="str">
        <f t="shared" si="265"/>
        <v/>
      </c>
      <c r="K102" s="124" t="str">
        <f t="shared" si="160"/>
        <v/>
      </c>
      <c r="L102" s="124" t="str">
        <f t="shared" si="161"/>
        <v/>
      </c>
      <c r="M102" s="124" t="str">
        <f t="shared" si="162"/>
        <v/>
      </c>
      <c r="N102" s="124" t="str">
        <f t="shared" si="163"/>
        <v/>
      </c>
      <c r="O102" s="124" t="str">
        <f t="shared" si="164"/>
        <v/>
      </c>
      <c r="P102" s="124" t="str">
        <f t="shared" si="165"/>
        <v/>
      </c>
      <c r="Q102" s="124" t="str">
        <f t="shared" si="166"/>
        <v/>
      </c>
      <c r="R102" s="124" t="str">
        <f t="shared" si="167"/>
        <v/>
      </c>
      <c r="S102" s="124" t="str">
        <f t="shared" si="168"/>
        <v/>
      </c>
      <c r="T102" s="124" t="str">
        <f t="shared" si="169"/>
        <v/>
      </c>
      <c r="U102" s="124" t="str">
        <f t="shared" si="170"/>
        <v/>
      </c>
      <c r="V102" s="124" t="str">
        <f t="shared" si="171"/>
        <v/>
      </c>
      <c r="W102" s="124" t="str">
        <f t="shared" si="172"/>
        <v/>
      </c>
      <c r="X102" s="124" t="str">
        <f t="shared" si="173"/>
        <v/>
      </c>
      <c r="Y102" s="124" t="str">
        <f t="shared" si="174"/>
        <v/>
      </c>
      <c r="Z102" s="124" t="str">
        <f t="shared" si="175"/>
        <v/>
      </c>
      <c r="AA102" s="124" t="str">
        <f t="shared" si="176"/>
        <v/>
      </c>
      <c r="AB102" s="124" t="str">
        <f t="shared" si="177"/>
        <v/>
      </c>
      <c r="AC102" s="124" t="str">
        <f t="shared" si="178"/>
        <v/>
      </c>
      <c r="AD102" s="124" t="str">
        <f t="shared" si="179"/>
        <v/>
      </c>
      <c r="AE102" s="124" t="str">
        <f t="shared" si="180"/>
        <v/>
      </c>
      <c r="AF102" s="124" t="str">
        <f t="shared" si="181"/>
        <v/>
      </c>
      <c r="AG102" s="124" t="str">
        <f t="shared" si="182"/>
        <v/>
      </c>
      <c r="AH102" s="124" t="str">
        <f t="shared" si="183"/>
        <v/>
      </c>
      <c r="AI102" s="124" t="str">
        <f t="shared" si="184"/>
        <v/>
      </c>
      <c r="AJ102" s="124" t="str">
        <f t="shared" si="185"/>
        <v/>
      </c>
      <c r="AK102" s="124" t="str">
        <f t="shared" si="186"/>
        <v/>
      </c>
      <c r="AL102" s="124" t="str">
        <f t="shared" si="187"/>
        <v/>
      </c>
      <c r="AM102" s="124" t="str">
        <f t="shared" si="188"/>
        <v/>
      </c>
      <c r="AN102" s="124" t="str">
        <f t="shared" si="189"/>
        <v/>
      </c>
      <c r="AO102" s="124" t="str">
        <f t="shared" si="190"/>
        <v/>
      </c>
      <c r="AP102" s="124" t="str">
        <f t="shared" si="191"/>
        <v/>
      </c>
      <c r="AQ102" s="124" t="str">
        <f t="shared" si="192"/>
        <v/>
      </c>
      <c r="AR102" s="124" t="str">
        <f t="shared" si="193"/>
        <v/>
      </c>
      <c r="AS102" s="124" t="str">
        <f t="shared" si="194"/>
        <v/>
      </c>
      <c r="AT102" s="124" t="str">
        <f t="shared" si="195"/>
        <v/>
      </c>
      <c r="AU102" s="124" t="str">
        <f t="shared" si="196"/>
        <v/>
      </c>
      <c r="AV102" s="124" t="str">
        <f t="shared" si="197"/>
        <v/>
      </c>
      <c r="AW102" s="124" t="str">
        <f t="shared" si="198"/>
        <v/>
      </c>
      <c r="AX102" s="124" t="str">
        <f t="shared" si="199"/>
        <v/>
      </c>
      <c r="AY102" s="124" t="str">
        <f t="shared" si="200"/>
        <v/>
      </c>
      <c r="AZ102" s="124" t="str">
        <f t="shared" si="201"/>
        <v/>
      </c>
      <c r="BA102" s="124" t="str">
        <f t="shared" si="202"/>
        <v/>
      </c>
      <c r="BB102" s="124" t="str">
        <f t="shared" si="203"/>
        <v/>
      </c>
      <c r="BC102" s="124" t="str">
        <f t="shared" si="204"/>
        <v/>
      </c>
      <c r="BD102" s="124" t="str">
        <f t="shared" si="205"/>
        <v/>
      </c>
      <c r="BE102" s="124" t="str">
        <f t="shared" si="206"/>
        <v/>
      </c>
      <c r="BF102" s="124" t="str">
        <f t="shared" si="207"/>
        <v/>
      </c>
      <c r="BG102" s="124" t="str">
        <f t="shared" si="208"/>
        <v/>
      </c>
      <c r="BH102" s="124" t="str">
        <f t="shared" si="209"/>
        <v/>
      </c>
      <c r="BI102" s="124" t="str">
        <f t="shared" si="210"/>
        <v/>
      </c>
      <c r="BJ102" s="124" t="str">
        <f t="shared" si="211"/>
        <v/>
      </c>
      <c r="BK102" s="124" t="str">
        <f t="shared" si="212"/>
        <v/>
      </c>
      <c r="BL102" s="124" t="str">
        <f t="shared" si="213"/>
        <v/>
      </c>
      <c r="BM102" s="124" t="str">
        <f t="shared" si="214"/>
        <v/>
      </c>
      <c r="BN102" s="124" t="str">
        <f t="shared" si="215"/>
        <v/>
      </c>
      <c r="BO102" s="124" t="str">
        <f t="shared" si="216"/>
        <v/>
      </c>
      <c r="BP102" s="124" t="str">
        <f t="shared" si="217"/>
        <v/>
      </c>
      <c r="BQ102" s="124" t="str">
        <f t="shared" si="254"/>
        <v/>
      </c>
      <c r="BR102" s="124" t="str">
        <f t="shared" si="238"/>
        <v/>
      </c>
      <c r="BS102" s="124" t="str">
        <f t="shared" si="219"/>
        <v/>
      </c>
      <c r="BT102" s="124" t="str">
        <f t="shared" si="220"/>
        <v/>
      </c>
      <c r="BU102" s="124" t="str">
        <f t="shared" si="221"/>
        <v/>
      </c>
      <c r="BV102" s="124" t="str">
        <f t="shared" si="222"/>
        <v/>
      </c>
      <c r="BW102" s="124" t="str">
        <f t="shared" si="223"/>
        <v/>
      </c>
      <c r="BX102" s="124" t="str">
        <f t="shared" si="224"/>
        <v/>
      </c>
      <c r="BY102" s="124" t="str">
        <f t="shared" si="225"/>
        <v/>
      </c>
      <c r="BZ102" s="124" t="str">
        <f t="shared" si="226"/>
        <v/>
      </c>
      <c r="CA102" s="124" t="str">
        <f t="shared" si="227"/>
        <v/>
      </c>
      <c r="CB102" s="124" t="str">
        <f t="shared" si="228"/>
        <v/>
      </c>
      <c r="CC102" s="124" t="str">
        <f t="shared" si="229"/>
        <v/>
      </c>
      <c r="CD102" s="124" t="str">
        <f t="shared" si="230"/>
        <v/>
      </c>
      <c r="CE102" s="124" t="str">
        <f t="shared" si="231"/>
        <v/>
      </c>
      <c r="CF102" s="124" t="str">
        <f t="shared" si="232"/>
        <v/>
      </c>
      <c r="CG102" s="124" t="str">
        <f t="shared" si="233"/>
        <v/>
      </c>
      <c r="CH102" s="124" t="str">
        <f t="shared" si="234"/>
        <v/>
      </c>
      <c r="CI102" s="124" t="str">
        <f t="shared" si="235"/>
        <v/>
      </c>
      <c r="CJ102" s="124" t="str">
        <f t="shared" si="236"/>
        <v/>
      </c>
    </row>
    <row r="103" spans="1:126" x14ac:dyDescent="0.25">
      <c r="A103" s="137">
        <f>Teams!B47</f>
        <v>0</v>
      </c>
      <c r="B103" s="137" t="str">
        <f>Teams!C47</f>
        <v/>
      </c>
      <c r="C103" s="137" t="str">
        <f>Teams!D47</f>
        <v/>
      </c>
      <c r="E103" s="124" t="str">
        <f t="shared" ref="E103:J103" si="266">IF(F68=0,"",F68)</f>
        <v/>
      </c>
      <c r="F103" s="124" t="str">
        <f t="shared" si="266"/>
        <v/>
      </c>
      <c r="G103" s="124" t="str">
        <f t="shared" si="266"/>
        <v/>
      </c>
      <c r="H103" s="124" t="str">
        <f t="shared" si="266"/>
        <v/>
      </c>
      <c r="I103" s="124" t="str">
        <f t="shared" si="266"/>
        <v/>
      </c>
      <c r="J103" s="124" t="str">
        <f t="shared" si="266"/>
        <v/>
      </c>
      <c r="K103" s="124" t="str">
        <f t="shared" si="160"/>
        <v/>
      </c>
      <c r="L103" s="124" t="str">
        <f t="shared" si="161"/>
        <v/>
      </c>
      <c r="M103" s="124" t="str">
        <f t="shared" si="162"/>
        <v/>
      </c>
      <c r="N103" s="124" t="str">
        <f t="shared" si="163"/>
        <v/>
      </c>
      <c r="O103" s="124" t="str">
        <f t="shared" si="164"/>
        <v/>
      </c>
      <c r="P103" s="124" t="str">
        <f t="shared" si="165"/>
        <v/>
      </c>
      <c r="Q103" s="124" t="str">
        <f t="shared" si="166"/>
        <v/>
      </c>
      <c r="R103" s="124" t="str">
        <f t="shared" si="167"/>
        <v/>
      </c>
      <c r="S103" s="124" t="str">
        <f t="shared" si="168"/>
        <v/>
      </c>
      <c r="T103" s="124" t="str">
        <f t="shared" si="169"/>
        <v/>
      </c>
      <c r="U103" s="124" t="str">
        <f t="shared" si="170"/>
        <v/>
      </c>
      <c r="V103" s="124" t="str">
        <f t="shared" si="171"/>
        <v/>
      </c>
      <c r="W103" s="124" t="str">
        <f t="shared" si="172"/>
        <v/>
      </c>
      <c r="X103" s="124" t="str">
        <f t="shared" si="173"/>
        <v/>
      </c>
      <c r="Y103" s="124" t="str">
        <f t="shared" si="174"/>
        <v/>
      </c>
      <c r="Z103" s="124" t="str">
        <f t="shared" si="175"/>
        <v/>
      </c>
      <c r="AA103" s="124" t="str">
        <f t="shared" si="176"/>
        <v/>
      </c>
      <c r="AB103" s="124" t="str">
        <f t="shared" si="177"/>
        <v/>
      </c>
      <c r="AC103" s="124" t="str">
        <f t="shared" si="178"/>
        <v/>
      </c>
      <c r="AD103" s="124" t="str">
        <f t="shared" si="179"/>
        <v/>
      </c>
      <c r="AE103" s="124" t="str">
        <f t="shared" si="180"/>
        <v/>
      </c>
      <c r="AF103" s="124" t="str">
        <f t="shared" si="181"/>
        <v/>
      </c>
      <c r="AG103" s="124" t="str">
        <f t="shared" si="182"/>
        <v/>
      </c>
      <c r="AH103" s="124" t="str">
        <f t="shared" si="183"/>
        <v/>
      </c>
      <c r="AI103" s="124" t="str">
        <f t="shared" si="184"/>
        <v/>
      </c>
      <c r="AJ103" s="124" t="str">
        <f t="shared" si="185"/>
        <v/>
      </c>
      <c r="AK103" s="124" t="str">
        <f t="shared" si="186"/>
        <v/>
      </c>
      <c r="AL103" s="124" t="str">
        <f t="shared" si="187"/>
        <v/>
      </c>
      <c r="AM103" s="124" t="str">
        <f t="shared" si="188"/>
        <v/>
      </c>
      <c r="AN103" s="124" t="str">
        <f t="shared" si="189"/>
        <v/>
      </c>
      <c r="AO103" s="124" t="str">
        <f t="shared" si="190"/>
        <v/>
      </c>
      <c r="AP103" s="124" t="str">
        <f t="shared" si="191"/>
        <v/>
      </c>
      <c r="AQ103" s="124" t="str">
        <f t="shared" si="192"/>
        <v/>
      </c>
      <c r="AR103" s="124" t="str">
        <f t="shared" si="193"/>
        <v/>
      </c>
      <c r="AS103" s="124" t="str">
        <f t="shared" si="194"/>
        <v/>
      </c>
      <c r="AT103" s="124" t="str">
        <f t="shared" si="195"/>
        <v/>
      </c>
      <c r="AU103" s="124" t="str">
        <f t="shared" si="196"/>
        <v/>
      </c>
      <c r="AV103" s="124" t="str">
        <f t="shared" si="197"/>
        <v/>
      </c>
      <c r="AW103" s="124" t="str">
        <f t="shared" si="198"/>
        <v/>
      </c>
      <c r="AX103" s="124" t="str">
        <f t="shared" si="199"/>
        <v/>
      </c>
      <c r="AY103" s="124" t="str">
        <f t="shared" si="200"/>
        <v/>
      </c>
      <c r="AZ103" s="124" t="str">
        <f t="shared" si="201"/>
        <v/>
      </c>
      <c r="BA103" s="124" t="str">
        <f t="shared" si="202"/>
        <v/>
      </c>
      <c r="BB103" s="124" t="str">
        <f t="shared" si="203"/>
        <v/>
      </c>
      <c r="BC103" s="124" t="str">
        <f t="shared" si="204"/>
        <v/>
      </c>
      <c r="BD103" s="124" t="str">
        <f t="shared" si="205"/>
        <v/>
      </c>
      <c r="BE103" s="124" t="str">
        <f t="shared" si="206"/>
        <v/>
      </c>
      <c r="BF103" s="124" t="str">
        <f t="shared" si="207"/>
        <v/>
      </c>
      <c r="BG103" s="124" t="str">
        <f t="shared" si="208"/>
        <v/>
      </c>
      <c r="BH103" s="124" t="str">
        <f t="shared" si="209"/>
        <v/>
      </c>
      <c r="BI103" s="124" t="str">
        <f t="shared" si="210"/>
        <v/>
      </c>
      <c r="BJ103" s="124" t="str">
        <f t="shared" si="211"/>
        <v/>
      </c>
      <c r="BK103" s="124" t="str">
        <f t="shared" si="212"/>
        <v/>
      </c>
      <c r="BL103" s="124" t="str">
        <f t="shared" si="213"/>
        <v/>
      </c>
      <c r="BM103" s="124" t="str">
        <f t="shared" si="214"/>
        <v/>
      </c>
      <c r="BN103" s="124" t="str">
        <f t="shared" si="215"/>
        <v/>
      </c>
      <c r="BO103" s="124" t="str">
        <f t="shared" si="216"/>
        <v/>
      </c>
      <c r="BP103" s="124" t="str">
        <f t="shared" si="217"/>
        <v/>
      </c>
      <c r="BQ103" s="124" t="str">
        <f t="shared" si="254"/>
        <v/>
      </c>
      <c r="BR103" s="124" t="str">
        <f t="shared" si="238"/>
        <v/>
      </c>
      <c r="BS103" s="124" t="str">
        <f t="shared" si="219"/>
        <v/>
      </c>
      <c r="BT103" s="124" t="str">
        <f t="shared" si="220"/>
        <v/>
      </c>
      <c r="BU103" s="124" t="str">
        <f t="shared" si="221"/>
        <v/>
      </c>
      <c r="BV103" s="124" t="str">
        <f t="shared" si="222"/>
        <v/>
      </c>
      <c r="BW103" s="124" t="str">
        <f t="shared" si="223"/>
        <v/>
      </c>
      <c r="BX103" s="124" t="str">
        <f t="shared" si="224"/>
        <v/>
      </c>
      <c r="BY103" s="124" t="str">
        <f t="shared" si="225"/>
        <v/>
      </c>
      <c r="BZ103" s="124" t="str">
        <f t="shared" si="226"/>
        <v/>
      </c>
      <c r="CA103" s="124" t="str">
        <f t="shared" si="227"/>
        <v/>
      </c>
      <c r="CB103" s="124" t="str">
        <f t="shared" si="228"/>
        <v/>
      </c>
      <c r="CC103" s="124" t="str">
        <f t="shared" si="229"/>
        <v/>
      </c>
      <c r="CD103" s="124" t="str">
        <f t="shared" si="230"/>
        <v/>
      </c>
      <c r="CE103" s="124" t="str">
        <f t="shared" si="231"/>
        <v/>
      </c>
      <c r="CF103" s="124" t="str">
        <f t="shared" si="232"/>
        <v/>
      </c>
      <c r="CG103" s="124" t="str">
        <f t="shared" si="233"/>
        <v/>
      </c>
      <c r="CH103" s="124" t="str">
        <f t="shared" si="234"/>
        <v/>
      </c>
      <c r="CI103" s="124" t="str">
        <f t="shared" si="235"/>
        <v/>
      </c>
      <c r="CJ103" s="124" t="str">
        <f t="shared" si="236"/>
        <v/>
      </c>
    </row>
    <row r="104" spans="1:126" x14ac:dyDescent="0.25">
      <c r="A104" s="137">
        <f>Teams!B48</f>
        <v>0</v>
      </c>
      <c r="B104" s="137" t="str">
        <f>Teams!C48</f>
        <v/>
      </c>
      <c r="C104" s="137" t="str">
        <f>Teams!D48</f>
        <v/>
      </c>
      <c r="E104" s="124" t="str">
        <f t="shared" ref="E104:J104" si="267">IF(F69=0,"",F69)</f>
        <v/>
      </c>
      <c r="F104" s="124" t="str">
        <f t="shared" si="267"/>
        <v/>
      </c>
      <c r="G104" s="124" t="str">
        <f t="shared" si="267"/>
        <v/>
      </c>
      <c r="H104" s="124" t="str">
        <f t="shared" si="267"/>
        <v/>
      </c>
      <c r="I104" s="124" t="str">
        <f t="shared" si="267"/>
        <v/>
      </c>
      <c r="J104" s="124" t="str">
        <f t="shared" si="267"/>
        <v/>
      </c>
      <c r="K104" s="124" t="str">
        <f t="shared" si="160"/>
        <v/>
      </c>
      <c r="L104" s="124" t="str">
        <f t="shared" si="161"/>
        <v/>
      </c>
      <c r="M104" s="124" t="str">
        <f t="shared" si="162"/>
        <v/>
      </c>
      <c r="N104" s="124" t="str">
        <f t="shared" si="163"/>
        <v/>
      </c>
      <c r="O104" s="124" t="str">
        <f t="shared" si="164"/>
        <v/>
      </c>
      <c r="P104" s="124" t="str">
        <f t="shared" si="165"/>
        <v/>
      </c>
      <c r="Q104" s="124" t="str">
        <f t="shared" si="166"/>
        <v/>
      </c>
      <c r="R104" s="124" t="str">
        <f t="shared" si="167"/>
        <v/>
      </c>
      <c r="S104" s="124" t="str">
        <f t="shared" si="168"/>
        <v/>
      </c>
      <c r="T104" s="124" t="str">
        <f t="shared" si="169"/>
        <v/>
      </c>
      <c r="U104" s="124" t="str">
        <f t="shared" si="170"/>
        <v/>
      </c>
      <c r="V104" s="124" t="str">
        <f t="shared" si="171"/>
        <v/>
      </c>
      <c r="W104" s="124" t="str">
        <f t="shared" si="172"/>
        <v/>
      </c>
      <c r="X104" s="124" t="str">
        <f t="shared" si="173"/>
        <v/>
      </c>
      <c r="Y104" s="124" t="str">
        <f t="shared" si="174"/>
        <v/>
      </c>
      <c r="Z104" s="124" t="str">
        <f t="shared" si="175"/>
        <v/>
      </c>
      <c r="AA104" s="124" t="str">
        <f t="shared" si="176"/>
        <v/>
      </c>
      <c r="AB104" s="124" t="str">
        <f t="shared" si="177"/>
        <v/>
      </c>
      <c r="AC104" s="124" t="str">
        <f t="shared" si="178"/>
        <v/>
      </c>
      <c r="AD104" s="124" t="str">
        <f t="shared" si="179"/>
        <v/>
      </c>
      <c r="AE104" s="124" t="str">
        <f t="shared" si="180"/>
        <v/>
      </c>
      <c r="AF104" s="124" t="str">
        <f t="shared" si="181"/>
        <v/>
      </c>
      <c r="AG104" s="124" t="str">
        <f t="shared" si="182"/>
        <v/>
      </c>
      <c r="AH104" s="124" t="str">
        <f t="shared" si="183"/>
        <v/>
      </c>
      <c r="AI104" s="124" t="str">
        <f t="shared" si="184"/>
        <v/>
      </c>
      <c r="AJ104" s="124" t="str">
        <f t="shared" si="185"/>
        <v/>
      </c>
      <c r="AK104" s="124" t="str">
        <f t="shared" si="186"/>
        <v/>
      </c>
      <c r="AL104" s="124" t="str">
        <f t="shared" si="187"/>
        <v/>
      </c>
      <c r="AM104" s="124" t="str">
        <f t="shared" si="188"/>
        <v/>
      </c>
      <c r="AN104" s="124" t="str">
        <f t="shared" si="189"/>
        <v/>
      </c>
      <c r="AO104" s="124" t="str">
        <f t="shared" si="190"/>
        <v/>
      </c>
      <c r="AP104" s="124" t="str">
        <f t="shared" si="191"/>
        <v/>
      </c>
      <c r="AQ104" s="124" t="str">
        <f t="shared" si="192"/>
        <v/>
      </c>
      <c r="AR104" s="124" t="str">
        <f t="shared" si="193"/>
        <v/>
      </c>
      <c r="AS104" s="124" t="str">
        <f t="shared" si="194"/>
        <v/>
      </c>
      <c r="AT104" s="124" t="str">
        <f t="shared" si="195"/>
        <v/>
      </c>
      <c r="AU104" s="124" t="str">
        <f t="shared" si="196"/>
        <v/>
      </c>
      <c r="AV104" s="124" t="str">
        <f t="shared" si="197"/>
        <v/>
      </c>
      <c r="AW104" s="124" t="str">
        <f t="shared" si="198"/>
        <v/>
      </c>
      <c r="AX104" s="124" t="str">
        <f t="shared" si="199"/>
        <v/>
      </c>
      <c r="AY104" s="124" t="str">
        <f t="shared" si="200"/>
        <v/>
      </c>
      <c r="AZ104" s="124" t="str">
        <f t="shared" si="201"/>
        <v/>
      </c>
      <c r="BA104" s="124" t="str">
        <f t="shared" si="202"/>
        <v/>
      </c>
      <c r="BB104" s="124" t="str">
        <f t="shared" si="203"/>
        <v/>
      </c>
      <c r="BC104" s="124" t="str">
        <f t="shared" si="204"/>
        <v/>
      </c>
      <c r="BD104" s="124" t="str">
        <f t="shared" si="205"/>
        <v/>
      </c>
      <c r="BE104" s="124" t="str">
        <f t="shared" si="206"/>
        <v/>
      </c>
      <c r="BF104" s="124" t="str">
        <f t="shared" si="207"/>
        <v/>
      </c>
      <c r="BG104" s="124" t="str">
        <f t="shared" si="208"/>
        <v/>
      </c>
      <c r="BH104" s="124" t="str">
        <f t="shared" si="209"/>
        <v/>
      </c>
      <c r="BI104" s="124" t="str">
        <f t="shared" si="210"/>
        <v/>
      </c>
      <c r="BJ104" s="124" t="str">
        <f t="shared" si="211"/>
        <v/>
      </c>
      <c r="BK104" s="124" t="str">
        <f t="shared" si="212"/>
        <v/>
      </c>
      <c r="BL104" s="124" t="str">
        <f t="shared" si="213"/>
        <v/>
      </c>
      <c r="BM104" s="124" t="str">
        <f t="shared" si="214"/>
        <v/>
      </c>
      <c r="BN104" s="124" t="str">
        <f t="shared" si="215"/>
        <v/>
      </c>
      <c r="BO104" s="124" t="str">
        <f t="shared" si="216"/>
        <v/>
      </c>
      <c r="BP104" s="124" t="str">
        <f t="shared" si="217"/>
        <v/>
      </c>
      <c r="BQ104" s="124" t="str">
        <f t="shared" si="254"/>
        <v/>
      </c>
      <c r="BR104" s="124" t="str">
        <f t="shared" si="238"/>
        <v/>
      </c>
      <c r="BS104" s="124" t="str">
        <f t="shared" si="219"/>
        <v/>
      </c>
      <c r="BT104" s="124" t="str">
        <f t="shared" si="220"/>
        <v/>
      </c>
      <c r="BU104" s="124" t="str">
        <f t="shared" si="221"/>
        <v/>
      </c>
      <c r="BV104" s="124" t="str">
        <f t="shared" si="222"/>
        <v/>
      </c>
      <c r="BW104" s="124" t="str">
        <f t="shared" si="223"/>
        <v/>
      </c>
      <c r="BX104" s="124" t="str">
        <f t="shared" si="224"/>
        <v/>
      </c>
      <c r="BY104" s="124" t="str">
        <f t="shared" si="225"/>
        <v/>
      </c>
      <c r="BZ104" s="124" t="str">
        <f t="shared" si="226"/>
        <v/>
      </c>
      <c r="CA104" s="124" t="str">
        <f t="shared" si="227"/>
        <v/>
      </c>
      <c r="CB104" s="124" t="str">
        <f t="shared" si="228"/>
        <v/>
      </c>
      <c r="CC104" s="124" t="str">
        <f t="shared" si="229"/>
        <v/>
      </c>
      <c r="CD104" s="124" t="str">
        <f t="shared" si="230"/>
        <v/>
      </c>
      <c r="CE104" s="124" t="str">
        <f t="shared" si="231"/>
        <v/>
      </c>
      <c r="CF104" s="124" t="str">
        <f t="shared" si="232"/>
        <v/>
      </c>
      <c r="CG104" s="124" t="str">
        <f t="shared" si="233"/>
        <v/>
      </c>
      <c r="CH104" s="124" t="str">
        <f t="shared" si="234"/>
        <v/>
      </c>
      <c r="CI104" s="124" t="str">
        <f t="shared" si="235"/>
        <v/>
      </c>
      <c r="CJ104" s="124" t="str">
        <f t="shared" si="236"/>
        <v/>
      </c>
    </row>
    <row r="105" spans="1:126" s="115" customFormat="1" x14ac:dyDescent="0.25">
      <c r="A105" s="140">
        <f>Teams!B49</f>
        <v>0</v>
      </c>
      <c r="B105" s="140" t="str">
        <f>Teams!C49</f>
        <v/>
      </c>
      <c r="C105" s="140" t="str">
        <f>Teams!D49</f>
        <v/>
      </c>
      <c r="D105" s="125"/>
      <c r="E105" s="125" t="str">
        <f t="shared" ref="E105:J105" si="268">IF(F70=0,"",F70)</f>
        <v/>
      </c>
      <c r="F105" s="125" t="str">
        <f t="shared" si="268"/>
        <v/>
      </c>
      <c r="G105" s="125" t="str">
        <f t="shared" si="268"/>
        <v/>
      </c>
      <c r="H105" s="125" t="str">
        <f t="shared" si="268"/>
        <v/>
      </c>
      <c r="I105" s="125" t="str">
        <f t="shared" si="268"/>
        <v/>
      </c>
      <c r="J105" s="125" t="str">
        <f t="shared" si="268"/>
        <v/>
      </c>
      <c r="K105" s="125" t="str">
        <f t="shared" si="160"/>
        <v/>
      </c>
      <c r="L105" s="125" t="str">
        <f t="shared" si="161"/>
        <v/>
      </c>
      <c r="M105" s="125" t="str">
        <f t="shared" si="162"/>
        <v/>
      </c>
      <c r="N105" s="125" t="str">
        <f t="shared" si="163"/>
        <v/>
      </c>
      <c r="O105" s="125" t="str">
        <f t="shared" si="164"/>
        <v/>
      </c>
      <c r="P105" s="125" t="str">
        <f t="shared" si="165"/>
        <v/>
      </c>
      <c r="Q105" s="125" t="str">
        <f t="shared" si="166"/>
        <v/>
      </c>
      <c r="R105" s="125" t="str">
        <f t="shared" si="167"/>
        <v/>
      </c>
      <c r="S105" s="125" t="str">
        <f t="shared" si="168"/>
        <v/>
      </c>
      <c r="T105" s="125" t="str">
        <f t="shared" si="169"/>
        <v/>
      </c>
      <c r="U105" s="125" t="str">
        <f t="shared" si="170"/>
        <v/>
      </c>
      <c r="V105" s="125" t="str">
        <f t="shared" si="171"/>
        <v/>
      </c>
      <c r="W105" s="125" t="str">
        <f t="shared" si="172"/>
        <v/>
      </c>
      <c r="X105" s="125" t="str">
        <f t="shared" si="173"/>
        <v/>
      </c>
      <c r="Y105" s="125" t="str">
        <f t="shared" si="174"/>
        <v/>
      </c>
      <c r="Z105" s="125" t="str">
        <f t="shared" si="175"/>
        <v/>
      </c>
      <c r="AA105" s="125" t="str">
        <f t="shared" si="176"/>
        <v/>
      </c>
      <c r="AB105" s="125" t="str">
        <f t="shared" si="177"/>
        <v/>
      </c>
      <c r="AC105" s="125" t="str">
        <f t="shared" si="178"/>
        <v/>
      </c>
      <c r="AD105" s="125" t="str">
        <f t="shared" si="179"/>
        <v/>
      </c>
      <c r="AE105" s="125" t="str">
        <f t="shared" si="180"/>
        <v/>
      </c>
      <c r="AF105" s="125" t="str">
        <f t="shared" si="181"/>
        <v/>
      </c>
      <c r="AG105" s="125" t="str">
        <f t="shared" si="182"/>
        <v/>
      </c>
      <c r="AH105" s="125" t="str">
        <f t="shared" si="183"/>
        <v/>
      </c>
      <c r="AI105" s="125" t="str">
        <f t="shared" si="184"/>
        <v/>
      </c>
      <c r="AJ105" s="125" t="str">
        <f t="shared" si="185"/>
        <v/>
      </c>
      <c r="AK105" s="125" t="str">
        <f t="shared" si="186"/>
        <v/>
      </c>
      <c r="AL105" s="125" t="str">
        <f t="shared" si="187"/>
        <v/>
      </c>
      <c r="AM105" s="125" t="str">
        <f t="shared" si="188"/>
        <v/>
      </c>
      <c r="AN105" s="125" t="str">
        <f t="shared" si="189"/>
        <v/>
      </c>
      <c r="AO105" s="125" t="str">
        <f t="shared" si="190"/>
        <v/>
      </c>
      <c r="AP105" s="125" t="str">
        <f t="shared" si="191"/>
        <v/>
      </c>
      <c r="AQ105" s="125" t="str">
        <f t="shared" si="192"/>
        <v/>
      </c>
      <c r="AR105" s="125" t="str">
        <f t="shared" si="193"/>
        <v/>
      </c>
      <c r="AS105" s="125" t="str">
        <f t="shared" si="194"/>
        <v/>
      </c>
      <c r="AT105" s="125" t="str">
        <f t="shared" si="195"/>
        <v/>
      </c>
      <c r="AU105" s="125" t="str">
        <f t="shared" si="196"/>
        <v/>
      </c>
      <c r="AV105" s="125" t="str">
        <f t="shared" si="197"/>
        <v/>
      </c>
      <c r="AW105" s="125" t="str">
        <f t="shared" si="198"/>
        <v/>
      </c>
      <c r="AX105" s="125" t="str">
        <f t="shared" si="199"/>
        <v/>
      </c>
      <c r="AY105" s="125" t="str">
        <f t="shared" si="200"/>
        <v/>
      </c>
      <c r="AZ105" s="125" t="str">
        <f t="shared" si="201"/>
        <v/>
      </c>
      <c r="BA105" s="125" t="str">
        <f t="shared" si="202"/>
        <v/>
      </c>
      <c r="BB105" s="125" t="str">
        <f t="shared" si="203"/>
        <v/>
      </c>
      <c r="BC105" s="125" t="str">
        <f t="shared" si="204"/>
        <v/>
      </c>
      <c r="BD105" s="125" t="str">
        <f t="shared" si="205"/>
        <v/>
      </c>
      <c r="BE105" s="125" t="str">
        <f t="shared" si="206"/>
        <v/>
      </c>
      <c r="BF105" s="125" t="str">
        <f t="shared" si="207"/>
        <v/>
      </c>
      <c r="BG105" s="125" t="str">
        <f t="shared" si="208"/>
        <v/>
      </c>
      <c r="BH105" s="125" t="str">
        <f t="shared" si="209"/>
        <v/>
      </c>
      <c r="BI105" s="125" t="str">
        <f t="shared" si="210"/>
        <v/>
      </c>
      <c r="BJ105" s="125" t="str">
        <f t="shared" si="211"/>
        <v/>
      </c>
      <c r="BK105" s="125" t="str">
        <f t="shared" si="212"/>
        <v/>
      </c>
      <c r="BL105" s="125" t="str">
        <f t="shared" si="213"/>
        <v/>
      </c>
      <c r="BM105" s="125" t="str">
        <f t="shared" si="214"/>
        <v/>
      </c>
      <c r="BN105" s="125" t="str">
        <f t="shared" si="215"/>
        <v/>
      </c>
      <c r="BO105" s="125" t="str">
        <f t="shared" si="216"/>
        <v/>
      </c>
      <c r="BP105" s="125" t="str">
        <f t="shared" si="217"/>
        <v/>
      </c>
      <c r="BQ105" s="125" t="str">
        <f t="shared" si="254"/>
        <v/>
      </c>
      <c r="BR105" s="125" t="str">
        <f t="shared" si="238"/>
        <v/>
      </c>
      <c r="BS105" s="125" t="str">
        <f t="shared" si="219"/>
        <v/>
      </c>
      <c r="BT105" s="125" t="str">
        <f t="shared" si="220"/>
        <v/>
      </c>
      <c r="BU105" s="125" t="str">
        <f t="shared" si="221"/>
        <v/>
      </c>
      <c r="BV105" s="125" t="str">
        <f t="shared" si="222"/>
        <v/>
      </c>
      <c r="BW105" s="125" t="str">
        <f t="shared" si="223"/>
        <v/>
      </c>
      <c r="BX105" s="125" t="str">
        <f t="shared" si="224"/>
        <v/>
      </c>
      <c r="BY105" s="125" t="str">
        <f t="shared" si="225"/>
        <v/>
      </c>
      <c r="BZ105" s="125" t="str">
        <f t="shared" si="226"/>
        <v/>
      </c>
      <c r="CA105" s="125" t="str">
        <f t="shared" si="227"/>
        <v/>
      </c>
      <c r="CB105" s="125" t="str">
        <f t="shared" si="228"/>
        <v/>
      </c>
      <c r="CC105" s="125" t="str">
        <f t="shared" si="229"/>
        <v/>
      </c>
      <c r="CD105" s="125" t="str">
        <f t="shared" si="230"/>
        <v/>
      </c>
      <c r="CE105" s="125" t="str">
        <f t="shared" si="231"/>
        <v/>
      </c>
      <c r="CF105" s="125" t="str">
        <f t="shared" si="232"/>
        <v/>
      </c>
      <c r="CG105" s="125" t="str">
        <f t="shared" si="233"/>
        <v/>
      </c>
      <c r="CH105" s="125" t="str">
        <f t="shared" si="234"/>
        <v/>
      </c>
      <c r="CI105" s="125" t="str">
        <f t="shared" si="235"/>
        <v/>
      </c>
      <c r="CJ105" s="125" t="str">
        <f t="shared" si="236"/>
        <v/>
      </c>
      <c r="CK105" s="125"/>
      <c r="CL105" s="125"/>
      <c r="CP105" s="125"/>
      <c r="CQ105" s="125"/>
      <c r="CR105" s="125"/>
      <c r="CS105" s="125"/>
      <c r="CT105" s="125"/>
      <c r="CU105" s="125"/>
      <c r="CY105" s="125"/>
      <c r="CZ105" s="125"/>
      <c r="DA105" s="125"/>
      <c r="DB105" s="125"/>
      <c r="DC105" s="125"/>
      <c r="DD105" s="125"/>
      <c r="DH105" s="125"/>
      <c r="DI105" s="125"/>
      <c r="DJ105" s="125"/>
      <c r="DK105" s="125"/>
      <c r="DL105" s="125"/>
      <c r="DM105" s="125"/>
      <c r="DQ105" s="125"/>
      <c r="DR105" s="125"/>
      <c r="DS105" s="125"/>
      <c r="DT105" s="125"/>
      <c r="DU105" s="125"/>
      <c r="DV105" s="125"/>
    </row>
  </sheetData>
  <mergeCells count="42">
    <mergeCell ref="CE73:CJ73"/>
    <mergeCell ref="AU73:AZ73"/>
    <mergeCell ref="BA73:BF73"/>
    <mergeCell ref="BG73:BL73"/>
    <mergeCell ref="BM73:BR73"/>
    <mergeCell ref="BS73:BX73"/>
    <mergeCell ref="BY73:CD73"/>
    <mergeCell ref="CE38:CJ38"/>
    <mergeCell ref="CL38:CQ38"/>
    <mergeCell ref="CS38:CX38"/>
    <mergeCell ref="E73:J73"/>
    <mergeCell ref="K73:P73"/>
    <mergeCell ref="Q73:V73"/>
    <mergeCell ref="W73:AB73"/>
    <mergeCell ref="AC73:AH73"/>
    <mergeCell ref="AI73:AN73"/>
    <mergeCell ref="AO73:AT73"/>
    <mergeCell ref="AO38:AT38"/>
    <mergeCell ref="AV38:BA38"/>
    <mergeCell ref="BC38:BH38"/>
    <mergeCell ref="BJ38:BO38"/>
    <mergeCell ref="BQ38:BV38"/>
    <mergeCell ref="BX38:CC38"/>
    <mergeCell ref="F38:K38"/>
    <mergeCell ref="M38:R38"/>
    <mergeCell ref="T38:Y38"/>
    <mergeCell ref="AA38:AF38"/>
    <mergeCell ref="AH38:AM38"/>
    <mergeCell ref="CV3:DD3"/>
    <mergeCell ref="DE3:DM3"/>
    <mergeCell ref="DN3:DV3"/>
    <mergeCell ref="BC3:BK3"/>
    <mergeCell ref="BL3:BT3"/>
    <mergeCell ref="BU3:CC3"/>
    <mergeCell ref="CD3:CL3"/>
    <mergeCell ref="CM3:CU3"/>
    <mergeCell ref="AT3:BB3"/>
    <mergeCell ref="A3:I3"/>
    <mergeCell ref="J3:R3"/>
    <mergeCell ref="S3:AA3"/>
    <mergeCell ref="AB3:AJ3"/>
    <mergeCell ref="AK3:AS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opLeftCell="A67" zoomScale="70" zoomScaleNormal="70" workbookViewId="0">
      <selection activeCell="E76" sqref="E76"/>
    </sheetView>
  </sheetViews>
  <sheetFormatPr baseColWidth="10" defaultRowHeight="15" x14ac:dyDescent="0.25"/>
  <cols>
    <col min="1" max="1" width="11.42578125" style="20"/>
    <col min="2" max="7" width="6.7109375" style="20" customWidth="1"/>
    <col min="8" max="9" width="6.7109375" style="22" customWidth="1"/>
    <col min="10" max="19" width="6.7109375" style="20" customWidth="1"/>
    <col min="20" max="31" width="6.7109375" style="10" customWidth="1"/>
    <col min="32" max="43" width="6.7109375" style="20" customWidth="1"/>
    <col min="44" max="16384" width="11.42578125" style="20"/>
  </cols>
  <sheetData>
    <row r="1" spans="1:13" x14ac:dyDescent="0.25">
      <c r="G1" s="63" t="s">
        <v>94</v>
      </c>
      <c r="H1" s="62"/>
      <c r="I1" s="62"/>
      <c r="J1" s="62"/>
      <c r="K1" s="62"/>
      <c r="L1" s="64">
        <f>Teams!E1</f>
        <v>5</v>
      </c>
    </row>
    <row r="2" spans="1:13" x14ac:dyDescent="0.25">
      <c r="A2" s="10" t="s">
        <v>86</v>
      </c>
    </row>
    <row r="3" spans="1:13" x14ac:dyDescent="0.25">
      <c r="B3" s="10" t="s">
        <v>79</v>
      </c>
      <c r="C3" s="10" t="s">
        <v>80</v>
      </c>
      <c r="D3" s="10" t="s">
        <v>81</v>
      </c>
      <c r="E3" s="10" t="s">
        <v>82</v>
      </c>
      <c r="F3" s="10" t="s">
        <v>83</v>
      </c>
      <c r="G3" s="10" t="s">
        <v>84</v>
      </c>
      <c r="H3" s="10"/>
      <c r="I3" s="10"/>
      <c r="J3" s="10"/>
    </row>
    <row r="4" spans="1:13" x14ac:dyDescent="0.25">
      <c r="A4" s="10" t="s">
        <v>59</v>
      </c>
      <c r="B4" s="20">
        <v>1</v>
      </c>
      <c r="D4" s="20">
        <v>1</v>
      </c>
      <c r="F4" s="20">
        <v>1</v>
      </c>
    </row>
    <row r="5" spans="1:13" x14ac:dyDescent="0.25">
      <c r="A5" s="10" t="s">
        <v>60</v>
      </c>
      <c r="C5" s="20">
        <v>1</v>
      </c>
      <c r="E5" s="20">
        <v>1</v>
      </c>
      <c r="G5" s="20">
        <v>1</v>
      </c>
    </row>
    <row r="8" spans="1:13" x14ac:dyDescent="0.25">
      <c r="A8" s="10" t="s">
        <v>87</v>
      </c>
    </row>
    <row r="9" spans="1:13" x14ac:dyDescent="0.25">
      <c r="B9" s="10" t="s">
        <v>79</v>
      </c>
      <c r="C9" s="10" t="s">
        <v>80</v>
      </c>
      <c r="D9" s="10" t="s">
        <v>81</v>
      </c>
      <c r="E9" s="10" t="s">
        <v>82</v>
      </c>
      <c r="F9" s="10" t="s">
        <v>83</v>
      </c>
      <c r="G9" s="10" t="s">
        <v>84</v>
      </c>
      <c r="H9" s="10"/>
      <c r="I9" s="10"/>
    </row>
    <row r="10" spans="1:13" x14ac:dyDescent="0.25">
      <c r="A10" s="10" t="s">
        <v>59</v>
      </c>
      <c r="B10" s="20">
        <v>1</v>
      </c>
      <c r="C10" s="20">
        <v>2</v>
      </c>
      <c r="D10" s="20">
        <v>1</v>
      </c>
      <c r="E10" s="20">
        <v>2</v>
      </c>
      <c r="F10" s="20">
        <v>1</v>
      </c>
      <c r="G10" s="20">
        <v>2</v>
      </c>
    </row>
    <row r="11" spans="1:13" x14ac:dyDescent="0.25">
      <c r="A11" s="10" t="s">
        <v>60</v>
      </c>
      <c r="B11" s="20">
        <v>2</v>
      </c>
      <c r="C11" s="20">
        <v>1</v>
      </c>
      <c r="D11" s="20">
        <v>2</v>
      </c>
      <c r="E11" s="20">
        <v>1</v>
      </c>
      <c r="F11" s="20">
        <v>2</v>
      </c>
      <c r="G11" s="20">
        <v>1</v>
      </c>
    </row>
    <row r="14" spans="1:13" x14ac:dyDescent="0.25">
      <c r="A14" s="10" t="s">
        <v>88</v>
      </c>
    </row>
    <row r="15" spans="1:13" x14ac:dyDescent="0.25">
      <c r="B15" s="10" t="s">
        <v>79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0" t="s">
        <v>134</v>
      </c>
      <c r="J15" s="10" t="s">
        <v>135</v>
      </c>
      <c r="K15" s="10" t="s">
        <v>136</v>
      </c>
      <c r="L15" s="10" t="s">
        <v>137</v>
      </c>
      <c r="M15" s="10" t="s">
        <v>138</v>
      </c>
    </row>
    <row r="16" spans="1:13" x14ac:dyDescent="0.25">
      <c r="A16" s="10" t="s">
        <v>59</v>
      </c>
      <c r="B16" s="20">
        <v>1</v>
      </c>
      <c r="C16" s="20">
        <v>3</v>
      </c>
      <c r="D16" s="20">
        <v>2</v>
      </c>
      <c r="E16" s="20">
        <v>1</v>
      </c>
      <c r="F16" s="20">
        <v>3</v>
      </c>
      <c r="G16" s="20">
        <v>2</v>
      </c>
      <c r="H16" s="59">
        <v>1</v>
      </c>
      <c r="I16" s="59">
        <v>3</v>
      </c>
      <c r="J16" s="59">
        <v>2</v>
      </c>
      <c r="K16" s="59">
        <v>1</v>
      </c>
      <c r="L16" s="59">
        <v>3</v>
      </c>
      <c r="M16" s="59">
        <v>2</v>
      </c>
    </row>
    <row r="17" spans="1:23" x14ac:dyDescent="0.25">
      <c r="A17" s="10" t="s">
        <v>60</v>
      </c>
      <c r="B17" s="20">
        <v>2</v>
      </c>
      <c r="C17" s="20">
        <v>1</v>
      </c>
      <c r="D17" s="20">
        <v>3</v>
      </c>
      <c r="E17" s="20">
        <v>2</v>
      </c>
      <c r="F17" s="20">
        <v>1</v>
      </c>
      <c r="G17" s="20">
        <v>3</v>
      </c>
      <c r="H17" s="59">
        <v>2</v>
      </c>
      <c r="I17" s="59">
        <v>1</v>
      </c>
      <c r="J17" s="59">
        <v>3</v>
      </c>
      <c r="K17" s="59">
        <v>2</v>
      </c>
      <c r="L17" s="59">
        <v>1</v>
      </c>
      <c r="M17" s="59">
        <v>3</v>
      </c>
    </row>
    <row r="18" spans="1:23" x14ac:dyDescent="0.25">
      <c r="A18" s="10" t="s">
        <v>61</v>
      </c>
      <c r="B18" s="20">
        <v>3</v>
      </c>
      <c r="C18" s="20">
        <v>2</v>
      </c>
      <c r="D18" s="20">
        <v>1</v>
      </c>
      <c r="E18" s="20">
        <v>3</v>
      </c>
      <c r="F18" s="20">
        <v>2</v>
      </c>
      <c r="G18" s="20">
        <v>1</v>
      </c>
      <c r="H18" s="59">
        <v>3</v>
      </c>
      <c r="I18" s="59">
        <v>2</v>
      </c>
      <c r="J18" s="59">
        <v>1</v>
      </c>
      <c r="K18" s="59">
        <v>3</v>
      </c>
      <c r="L18" s="59">
        <v>2</v>
      </c>
      <c r="M18" s="59">
        <v>1</v>
      </c>
    </row>
    <row r="19" spans="1:23" x14ac:dyDescent="0.25">
      <c r="A19" s="10" t="s">
        <v>62</v>
      </c>
    </row>
    <row r="22" spans="1:23" x14ac:dyDescent="0.25">
      <c r="A22" s="10" t="s">
        <v>89</v>
      </c>
    </row>
    <row r="23" spans="1:23" x14ac:dyDescent="0.25">
      <c r="B23" s="10" t="s">
        <v>79</v>
      </c>
      <c r="C23" s="10" t="s">
        <v>80</v>
      </c>
      <c r="D23" s="10" t="s">
        <v>81</v>
      </c>
      <c r="E23" s="10" t="s">
        <v>82</v>
      </c>
      <c r="F23" s="10" t="s">
        <v>83</v>
      </c>
      <c r="G23" s="10" t="s">
        <v>84</v>
      </c>
      <c r="H23" s="10" t="s">
        <v>85</v>
      </c>
      <c r="I23" s="10" t="s">
        <v>134</v>
      </c>
      <c r="J23" s="10" t="s">
        <v>135</v>
      </c>
      <c r="K23" s="10" t="s">
        <v>136</v>
      </c>
      <c r="L23" s="10" t="s">
        <v>137</v>
      </c>
      <c r="M23" s="10" t="s">
        <v>138</v>
      </c>
    </row>
    <row r="24" spans="1:23" x14ac:dyDescent="0.25">
      <c r="A24" s="10" t="s">
        <v>59</v>
      </c>
      <c r="B24" s="20">
        <v>1</v>
      </c>
      <c r="C24" s="20">
        <v>3</v>
      </c>
      <c r="D24" s="20">
        <v>2</v>
      </c>
      <c r="E24" s="20">
        <v>4</v>
      </c>
      <c r="F24" s="20">
        <v>2</v>
      </c>
      <c r="G24" s="20">
        <v>3</v>
      </c>
      <c r="H24" s="59">
        <v>2</v>
      </c>
      <c r="I24" s="59">
        <v>1</v>
      </c>
      <c r="J24" s="59">
        <v>3</v>
      </c>
      <c r="K24" s="59">
        <v>4</v>
      </c>
      <c r="L24" s="59">
        <v>2</v>
      </c>
      <c r="M24" s="59">
        <v>3</v>
      </c>
    </row>
    <row r="25" spans="1:23" x14ac:dyDescent="0.25">
      <c r="A25" s="10" t="s">
        <v>60</v>
      </c>
      <c r="B25" s="20">
        <v>2</v>
      </c>
      <c r="C25" s="20">
        <v>1</v>
      </c>
      <c r="D25" s="20">
        <v>3</v>
      </c>
      <c r="E25" s="20">
        <v>3</v>
      </c>
      <c r="F25" s="20">
        <v>4</v>
      </c>
      <c r="G25" s="20">
        <v>2</v>
      </c>
      <c r="H25" s="59">
        <v>1</v>
      </c>
      <c r="I25" s="59">
        <v>3</v>
      </c>
      <c r="J25" s="59">
        <v>2</v>
      </c>
      <c r="K25" s="59">
        <v>3</v>
      </c>
      <c r="L25" s="59">
        <v>4</v>
      </c>
      <c r="M25" s="59">
        <v>2</v>
      </c>
    </row>
    <row r="26" spans="1:23" x14ac:dyDescent="0.25">
      <c r="A26" s="10" t="s">
        <v>61</v>
      </c>
      <c r="B26" s="20">
        <v>3</v>
      </c>
      <c r="C26" s="20">
        <v>4</v>
      </c>
      <c r="D26" s="20">
        <v>1</v>
      </c>
      <c r="E26" s="20">
        <v>2</v>
      </c>
      <c r="F26" s="20">
        <v>1</v>
      </c>
      <c r="G26" s="20">
        <v>4</v>
      </c>
      <c r="H26" s="59">
        <v>3</v>
      </c>
      <c r="I26" s="59">
        <v>4</v>
      </c>
      <c r="J26" s="59">
        <v>1</v>
      </c>
      <c r="K26" s="59">
        <v>2</v>
      </c>
      <c r="L26" s="59">
        <v>1</v>
      </c>
      <c r="M26" s="59">
        <v>4</v>
      </c>
    </row>
    <row r="27" spans="1:23" x14ac:dyDescent="0.25">
      <c r="A27" s="10" t="s">
        <v>62</v>
      </c>
      <c r="B27" s="20">
        <v>4</v>
      </c>
      <c r="C27" s="20">
        <v>2</v>
      </c>
      <c r="D27" s="20">
        <v>4</v>
      </c>
      <c r="E27" s="20">
        <v>1</v>
      </c>
      <c r="F27" s="20">
        <v>3</v>
      </c>
      <c r="G27" s="20">
        <v>1</v>
      </c>
      <c r="H27" s="59">
        <v>4</v>
      </c>
      <c r="I27" s="59">
        <v>2</v>
      </c>
      <c r="J27" s="59">
        <v>4</v>
      </c>
      <c r="K27" s="59">
        <v>1</v>
      </c>
      <c r="L27" s="59">
        <v>3</v>
      </c>
      <c r="M27" s="59">
        <v>1</v>
      </c>
    </row>
    <row r="30" spans="1:23" x14ac:dyDescent="0.25">
      <c r="A30" s="10" t="s">
        <v>90</v>
      </c>
    </row>
    <row r="31" spans="1:23" x14ac:dyDescent="0.25">
      <c r="B31" s="10" t="s">
        <v>79</v>
      </c>
      <c r="C31" s="10" t="s">
        <v>80</v>
      </c>
      <c r="D31" s="10" t="s">
        <v>81</v>
      </c>
      <c r="E31" s="10" t="s">
        <v>82</v>
      </c>
      <c r="F31" s="10" t="s">
        <v>83</v>
      </c>
      <c r="G31" s="10" t="s">
        <v>84</v>
      </c>
      <c r="H31" s="10" t="s">
        <v>85</v>
      </c>
      <c r="I31" s="10" t="s">
        <v>134</v>
      </c>
      <c r="J31" s="10" t="s">
        <v>135</v>
      </c>
      <c r="K31" s="10" t="s">
        <v>136</v>
      </c>
    </row>
    <row r="32" spans="1:23" x14ac:dyDescent="0.25">
      <c r="A32" s="26" t="s">
        <v>59</v>
      </c>
      <c r="B32" s="27">
        <v>1</v>
      </c>
      <c r="C32" s="27">
        <v>2</v>
      </c>
      <c r="D32" s="27">
        <v>4</v>
      </c>
      <c r="E32" s="27">
        <v>1</v>
      </c>
      <c r="F32" s="27">
        <v>3</v>
      </c>
      <c r="G32" s="131">
        <v>1</v>
      </c>
      <c r="H32" s="131">
        <v>2</v>
      </c>
      <c r="I32" s="131">
        <v>4</v>
      </c>
      <c r="J32" s="131">
        <v>1</v>
      </c>
      <c r="K32" s="131">
        <v>3</v>
      </c>
      <c r="O32" s="141"/>
      <c r="P32" s="141"/>
      <c r="Q32" s="141"/>
      <c r="R32" s="11"/>
      <c r="S32" s="11"/>
      <c r="T32" s="8"/>
      <c r="U32" s="8"/>
      <c r="V32" s="8"/>
      <c r="W32" s="8"/>
    </row>
    <row r="33" spans="1:23" x14ac:dyDescent="0.25">
      <c r="A33" s="26" t="s">
        <v>60</v>
      </c>
      <c r="B33" s="27"/>
      <c r="C33" s="27">
        <v>3</v>
      </c>
      <c r="D33" s="27">
        <v>5</v>
      </c>
      <c r="E33" s="27">
        <v>2</v>
      </c>
      <c r="F33" s="27"/>
      <c r="G33" s="131"/>
      <c r="H33" s="131">
        <v>3</v>
      </c>
      <c r="I33" s="131">
        <v>5</v>
      </c>
      <c r="J33" s="131">
        <v>2</v>
      </c>
      <c r="K33" s="131"/>
      <c r="O33" s="141"/>
      <c r="P33" s="141"/>
      <c r="Q33" s="141"/>
      <c r="R33" s="11"/>
      <c r="S33" s="11"/>
      <c r="T33" s="8"/>
      <c r="U33" s="8"/>
      <c r="V33" s="8"/>
      <c r="W33" s="8"/>
    </row>
    <row r="34" spans="1:23" x14ac:dyDescent="0.25">
      <c r="A34" s="10" t="s">
        <v>61</v>
      </c>
      <c r="B34" s="20">
        <v>2</v>
      </c>
      <c r="C34" s="20">
        <v>1</v>
      </c>
      <c r="D34" s="20">
        <v>2</v>
      </c>
      <c r="E34" s="20">
        <v>3</v>
      </c>
      <c r="F34" s="20">
        <v>2</v>
      </c>
      <c r="G34" s="130">
        <v>2</v>
      </c>
      <c r="H34" s="130">
        <v>1</v>
      </c>
      <c r="I34" s="130">
        <v>2</v>
      </c>
      <c r="J34" s="130">
        <v>3</v>
      </c>
      <c r="K34" s="130">
        <v>2</v>
      </c>
      <c r="O34" s="141"/>
      <c r="P34" s="141"/>
      <c r="Q34" s="141"/>
      <c r="R34" s="11"/>
      <c r="S34" s="11"/>
      <c r="T34" s="8"/>
      <c r="U34" s="8"/>
      <c r="V34" s="8"/>
      <c r="W34" s="8"/>
    </row>
    <row r="35" spans="1:23" x14ac:dyDescent="0.25">
      <c r="A35" s="10" t="s">
        <v>62</v>
      </c>
      <c r="B35" s="20">
        <v>4</v>
      </c>
      <c r="C35" s="20">
        <v>5</v>
      </c>
      <c r="E35" s="20">
        <v>4</v>
      </c>
      <c r="F35" s="20">
        <v>5</v>
      </c>
      <c r="G35" s="130">
        <v>4</v>
      </c>
      <c r="H35" s="130">
        <v>5</v>
      </c>
      <c r="I35" s="130"/>
      <c r="J35" s="130">
        <v>4</v>
      </c>
      <c r="K35" s="130">
        <v>5</v>
      </c>
      <c r="O35" s="141"/>
      <c r="P35" s="141"/>
      <c r="Q35" s="141"/>
      <c r="R35" s="11"/>
      <c r="S35" s="11"/>
      <c r="T35" s="8"/>
      <c r="U35" s="8"/>
      <c r="V35" s="8"/>
      <c r="W35" s="8"/>
    </row>
    <row r="36" spans="1:23" x14ac:dyDescent="0.25">
      <c r="A36" s="26" t="s">
        <v>63</v>
      </c>
      <c r="B36" s="27">
        <v>3</v>
      </c>
      <c r="C36" s="27">
        <v>4</v>
      </c>
      <c r="D36" s="27">
        <v>1</v>
      </c>
      <c r="E36" s="27">
        <v>5</v>
      </c>
      <c r="F36" s="27">
        <v>1</v>
      </c>
      <c r="G36" s="131">
        <v>3</v>
      </c>
      <c r="H36" s="131">
        <v>4</v>
      </c>
      <c r="I36" s="131">
        <v>1</v>
      </c>
      <c r="J36" s="131">
        <v>5</v>
      </c>
      <c r="K36" s="131">
        <v>1</v>
      </c>
      <c r="O36" s="141"/>
      <c r="P36" s="141"/>
      <c r="Q36" s="141"/>
      <c r="R36" s="11"/>
      <c r="S36" s="11"/>
      <c r="T36" s="8"/>
      <c r="U36" s="8"/>
      <c r="V36" s="8"/>
      <c r="W36" s="8"/>
    </row>
    <row r="37" spans="1:23" x14ac:dyDescent="0.25">
      <c r="A37" s="26" t="s">
        <v>64</v>
      </c>
      <c r="B37" s="27">
        <v>5</v>
      </c>
      <c r="C37" s="27"/>
      <c r="D37" s="27">
        <v>3</v>
      </c>
      <c r="E37" s="27"/>
      <c r="F37" s="27">
        <v>4</v>
      </c>
      <c r="G37" s="131">
        <v>5</v>
      </c>
      <c r="H37" s="131"/>
      <c r="I37" s="131">
        <v>3</v>
      </c>
      <c r="J37" s="131"/>
      <c r="K37" s="131">
        <v>4</v>
      </c>
      <c r="O37" s="11"/>
      <c r="P37" s="11"/>
      <c r="Q37" s="11"/>
      <c r="R37" s="11"/>
      <c r="S37" s="11"/>
      <c r="T37" s="8"/>
      <c r="U37" s="8"/>
      <c r="V37" s="8"/>
      <c r="W37" s="8"/>
    </row>
    <row r="38" spans="1:23" x14ac:dyDescent="0.25">
      <c r="O38" s="11"/>
      <c r="P38" s="11"/>
      <c r="Q38" s="11"/>
      <c r="R38" s="11"/>
      <c r="S38" s="11"/>
      <c r="T38" s="8"/>
      <c r="U38" s="8"/>
      <c r="V38" s="8"/>
      <c r="W38" s="8"/>
    </row>
    <row r="39" spans="1:23" x14ac:dyDescent="0.25">
      <c r="O39" s="11"/>
      <c r="P39" s="11"/>
      <c r="Q39" s="11"/>
      <c r="R39" s="11"/>
      <c r="S39" s="11"/>
      <c r="T39" s="8"/>
      <c r="U39" s="8"/>
      <c r="V39" s="8"/>
      <c r="W39" s="8"/>
    </row>
    <row r="40" spans="1:23" x14ac:dyDescent="0.25">
      <c r="A40" s="10" t="s">
        <v>91</v>
      </c>
    </row>
    <row r="41" spans="1:23" x14ac:dyDescent="0.25">
      <c r="B41" s="10" t="s">
        <v>79</v>
      </c>
      <c r="C41" s="10" t="s">
        <v>80</v>
      </c>
      <c r="D41" s="10" t="s">
        <v>81</v>
      </c>
      <c r="E41" s="10" t="s">
        <v>82</v>
      </c>
      <c r="F41" s="10" t="s">
        <v>83</v>
      </c>
      <c r="G41" s="10" t="s">
        <v>84</v>
      </c>
      <c r="H41" s="10" t="s">
        <v>85</v>
      </c>
      <c r="I41" s="10" t="s">
        <v>134</v>
      </c>
      <c r="J41" s="10" t="s">
        <v>135</v>
      </c>
      <c r="K41" s="10" t="s">
        <v>136</v>
      </c>
    </row>
    <row r="42" spans="1:23" x14ac:dyDescent="0.25">
      <c r="A42" s="26" t="s">
        <v>59</v>
      </c>
      <c r="B42" s="131">
        <v>1</v>
      </c>
      <c r="C42" s="131">
        <v>2</v>
      </c>
      <c r="D42" s="131">
        <v>4</v>
      </c>
      <c r="E42" s="131">
        <v>1</v>
      </c>
      <c r="F42" s="131">
        <v>3</v>
      </c>
      <c r="G42" s="131">
        <v>1</v>
      </c>
      <c r="H42" s="131">
        <v>2</v>
      </c>
      <c r="I42" s="131">
        <v>4</v>
      </c>
      <c r="J42" s="131">
        <v>1</v>
      </c>
      <c r="K42" s="131">
        <v>3</v>
      </c>
    </row>
    <row r="43" spans="1:23" x14ac:dyDescent="0.25">
      <c r="A43" s="26" t="s">
        <v>60</v>
      </c>
      <c r="B43" s="131">
        <v>6</v>
      </c>
      <c r="C43" s="131">
        <v>3</v>
      </c>
      <c r="D43" s="131">
        <v>5</v>
      </c>
      <c r="E43" s="131">
        <v>2</v>
      </c>
      <c r="F43" s="131">
        <v>6</v>
      </c>
      <c r="G43" s="131">
        <v>6</v>
      </c>
      <c r="H43" s="131">
        <v>3</v>
      </c>
      <c r="I43" s="131">
        <v>5</v>
      </c>
      <c r="J43" s="131">
        <v>2</v>
      </c>
      <c r="K43" s="131">
        <v>6</v>
      </c>
    </row>
    <row r="44" spans="1:23" x14ac:dyDescent="0.25">
      <c r="A44" s="10" t="s">
        <v>61</v>
      </c>
      <c r="B44" s="130">
        <v>2</v>
      </c>
      <c r="C44" s="130">
        <v>1</v>
      </c>
      <c r="D44" s="130">
        <v>2</v>
      </c>
      <c r="E44" s="130">
        <v>3</v>
      </c>
      <c r="F44" s="130">
        <v>2</v>
      </c>
      <c r="G44" s="130">
        <v>2</v>
      </c>
      <c r="H44" s="130">
        <v>1</v>
      </c>
      <c r="I44" s="130">
        <v>2</v>
      </c>
      <c r="J44" s="130">
        <v>3</v>
      </c>
      <c r="K44" s="130">
        <v>2</v>
      </c>
    </row>
    <row r="45" spans="1:23" x14ac:dyDescent="0.25">
      <c r="A45" s="10" t="s">
        <v>62</v>
      </c>
      <c r="B45" s="130">
        <v>4</v>
      </c>
      <c r="C45" s="130">
        <v>5</v>
      </c>
      <c r="D45" s="130">
        <v>6</v>
      </c>
      <c r="E45" s="130">
        <v>4</v>
      </c>
      <c r="F45" s="130">
        <v>5</v>
      </c>
      <c r="G45" s="130">
        <v>4</v>
      </c>
      <c r="H45" s="130">
        <v>5</v>
      </c>
      <c r="I45" s="130">
        <v>6</v>
      </c>
      <c r="J45" s="130">
        <v>4</v>
      </c>
      <c r="K45" s="130">
        <v>5</v>
      </c>
    </row>
    <row r="46" spans="1:23" x14ac:dyDescent="0.25">
      <c r="A46" s="26" t="s">
        <v>63</v>
      </c>
      <c r="B46" s="131">
        <v>3</v>
      </c>
      <c r="C46" s="131">
        <v>4</v>
      </c>
      <c r="D46" s="131">
        <v>1</v>
      </c>
      <c r="E46" s="131">
        <v>5</v>
      </c>
      <c r="F46" s="131">
        <v>1</v>
      </c>
      <c r="G46" s="131">
        <v>3</v>
      </c>
      <c r="H46" s="131">
        <v>4</v>
      </c>
      <c r="I46" s="131">
        <v>1</v>
      </c>
      <c r="J46" s="131">
        <v>5</v>
      </c>
      <c r="K46" s="131">
        <v>1</v>
      </c>
    </row>
    <row r="47" spans="1:23" x14ac:dyDescent="0.25">
      <c r="A47" s="26" t="s">
        <v>64</v>
      </c>
      <c r="B47" s="131">
        <v>5</v>
      </c>
      <c r="C47" s="131">
        <v>6</v>
      </c>
      <c r="D47" s="131">
        <v>3</v>
      </c>
      <c r="E47" s="131">
        <v>6</v>
      </c>
      <c r="F47" s="131">
        <v>4</v>
      </c>
      <c r="G47" s="131">
        <v>5</v>
      </c>
      <c r="H47" s="131">
        <v>6</v>
      </c>
      <c r="I47" s="131">
        <v>3</v>
      </c>
      <c r="J47" s="131">
        <v>6</v>
      </c>
      <c r="K47" s="131">
        <v>4</v>
      </c>
    </row>
    <row r="50" spans="1:27" x14ac:dyDescent="0.25">
      <c r="A50" s="10" t="s">
        <v>92</v>
      </c>
    </row>
    <row r="51" spans="1:27" x14ac:dyDescent="0.25">
      <c r="B51" s="10" t="s">
        <v>79</v>
      </c>
      <c r="C51" s="10" t="s">
        <v>80</v>
      </c>
      <c r="D51" s="10" t="s">
        <v>81</v>
      </c>
      <c r="E51" s="10" t="s">
        <v>82</v>
      </c>
      <c r="F51" s="10" t="s">
        <v>83</v>
      </c>
      <c r="G51" s="10" t="s">
        <v>84</v>
      </c>
      <c r="H51" s="10" t="s">
        <v>85</v>
      </c>
      <c r="I51" s="10" t="s">
        <v>134</v>
      </c>
      <c r="J51" s="10" t="s">
        <v>135</v>
      </c>
      <c r="K51" s="10" t="s">
        <v>136</v>
      </c>
      <c r="L51" s="10" t="s">
        <v>137</v>
      </c>
      <c r="M51" s="10" t="s">
        <v>138</v>
      </c>
      <c r="N51" s="10" t="s">
        <v>139</v>
      </c>
      <c r="O51" s="10" t="s">
        <v>140</v>
      </c>
    </row>
    <row r="52" spans="1:27" x14ac:dyDescent="0.25">
      <c r="A52" s="26" t="s">
        <v>59</v>
      </c>
      <c r="B52" s="27">
        <v>5</v>
      </c>
      <c r="C52" s="27">
        <v>2</v>
      </c>
      <c r="D52" s="27">
        <v>1</v>
      </c>
      <c r="E52" s="27">
        <v>2</v>
      </c>
      <c r="F52" s="27">
        <v>6</v>
      </c>
      <c r="G52" s="20">
        <v>2</v>
      </c>
      <c r="H52" s="22">
        <v>1</v>
      </c>
      <c r="I52" s="131">
        <v>5</v>
      </c>
      <c r="J52" s="131">
        <v>2</v>
      </c>
      <c r="K52" s="131">
        <v>1</v>
      </c>
      <c r="L52" s="131">
        <v>2</v>
      </c>
      <c r="M52" s="131">
        <v>6</v>
      </c>
      <c r="N52" s="130">
        <v>2</v>
      </c>
      <c r="O52" s="130">
        <v>1</v>
      </c>
      <c r="S52" s="141"/>
      <c r="T52" s="141"/>
      <c r="U52" s="141"/>
      <c r="V52" s="141"/>
      <c r="W52" s="142"/>
      <c r="X52" s="131"/>
      <c r="Y52" s="131"/>
      <c r="Z52" s="142"/>
      <c r="AA52" s="8"/>
    </row>
    <row r="53" spans="1:27" x14ac:dyDescent="0.25">
      <c r="A53" s="26" t="s">
        <v>60</v>
      </c>
      <c r="B53" s="27">
        <v>6</v>
      </c>
      <c r="C53" s="27">
        <v>7</v>
      </c>
      <c r="D53" s="27">
        <v>3</v>
      </c>
      <c r="E53" s="27">
        <v>5</v>
      </c>
      <c r="F53" s="27"/>
      <c r="G53" s="20">
        <v>3</v>
      </c>
      <c r="H53" s="22">
        <v>7</v>
      </c>
      <c r="I53" s="131">
        <v>6</v>
      </c>
      <c r="J53" s="131">
        <v>7</v>
      </c>
      <c r="K53" s="131">
        <v>3</v>
      </c>
      <c r="L53" s="131">
        <v>5</v>
      </c>
      <c r="M53" s="131"/>
      <c r="N53" s="130">
        <v>3</v>
      </c>
      <c r="O53" s="130">
        <v>7</v>
      </c>
      <c r="S53" s="141"/>
      <c r="T53" s="141"/>
      <c r="U53" s="141"/>
      <c r="V53" s="141"/>
      <c r="W53" s="142"/>
      <c r="X53" s="131"/>
      <c r="Y53" s="131"/>
      <c r="Z53" s="142"/>
      <c r="AA53" s="8"/>
    </row>
    <row r="54" spans="1:27" x14ac:dyDescent="0.25">
      <c r="A54" s="10" t="s">
        <v>61</v>
      </c>
      <c r="B54" s="20">
        <v>1</v>
      </c>
      <c r="C54" s="20">
        <v>4</v>
      </c>
      <c r="D54" s="20">
        <v>2</v>
      </c>
      <c r="E54" s="20">
        <v>1</v>
      </c>
      <c r="F54" s="20">
        <v>3</v>
      </c>
      <c r="G54" s="20">
        <v>1</v>
      </c>
      <c r="H54" s="22">
        <v>4</v>
      </c>
      <c r="I54" s="130">
        <v>1</v>
      </c>
      <c r="J54" s="130">
        <v>4</v>
      </c>
      <c r="K54" s="130">
        <v>2</v>
      </c>
      <c r="L54" s="130">
        <v>1</v>
      </c>
      <c r="M54" s="130">
        <v>3</v>
      </c>
      <c r="N54" s="130">
        <v>1</v>
      </c>
      <c r="O54" s="130">
        <v>4</v>
      </c>
      <c r="S54" s="141"/>
      <c r="T54" s="141"/>
      <c r="U54" s="141"/>
      <c r="V54" s="141"/>
      <c r="W54" s="142"/>
      <c r="X54" s="130"/>
      <c r="Y54" s="130"/>
      <c r="Z54" s="142"/>
      <c r="AA54" s="8"/>
    </row>
    <row r="55" spans="1:27" x14ac:dyDescent="0.25">
      <c r="A55" s="10" t="s">
        <v>62</v>
      </c>
      <c r="B55" s="20">
        <v>2</v>
      </c>
      <c r="D55" s="20">
        <v>6</v>
      </c>
      <c r="E55" s="20">
        <v>4</v>
      </c>
      <c r="F55" s="20">
        <v>7</v>
      </c>
      <c r="H55" s="22">
        <v>5</v>
      </c>
      <c r="I55" s="130">
        <v>2</v>
      </c>
      <c r="J55" s="130"/>
      <c r="K55" s="130">
        <v>6</v>
      </c>
      <c r="L55" s="130">
        <v>4</v>
      </c>
      <c r="M55" s="130">
        <v>7</v>
      </c>
      <c r="N55" s="130"/>
      <c r="O55" s="130">
        <v>5</v>
      </c>
      <c r="S55" s="141"/>
      <c r="T55" s="141"/>
      <c r="U55" s="141"/>
      <c r="V55" s="141"/>
      <c r="W55" s="142"/>
      <c r="X55" s="130"/>
      <c r="Y55" s="130"/>
      <c r="Z55" s="142"/>
      <c r="AA55" s="8"/>
    </row>
    <row r="56" spans="1:27" x14ac:dyDescent="0.25">
      <c r="A56" s="26" t="s">
        <v>63</v>
      </c>
      <c r="B56" s="27">
        <v>7</v>
      </c>
      <c r="C56" s="27">
        <v>3</v>
      </c>
      <c r="D56" s="27">
        <v>4</v>
      </c>
      <c r="E56" s="27">
        <v>3</v>
      </c>
      <c r="F56" s="27">
        <v>1</v>
      </c>
      <c r="G56" s="20">
        <v>4</v>
      </c>
      <c r="H56" s="22">
        <v>2</v>
      </c>
      <c r="I56" s="131">
        <v>7</v>
      </c>
      <c r="J56" s="131">
        <v>3</v>
      </c>
      <c r="K56" s="131">
        <v>4</v>
      </c>
      <c r="L56" s="131">
        <v>3</v>
      </c>
      <c r="M56" s="131">
        <v>1</v>
      </c>
      <c r="N56" s="130">
        <v>4</v>
      </c>
      <c r="O56" s="130">
        <v>2</v>
      </c>
      <c r="S56" s="141"/>
      <c r="T56" s="141"/>
      <c r="U56" s="141"/>
      <c r="V56" s="141"/>
      <c r="W56" s="142"/>
      <c r="X56" s="131"/>
      <c r="Y56" s="131"/>
      <c r="Z56" s="142"/>
      <c r="AA56" s="8"/>
    </row>
    <row r="57" spans="1:27" x14ac:dyDescent="0.25">
      <c r="A57" s="26" t="s">
        <v>64</v>
      </c>
      <c r="B57" s="27"/>
      <c r="C57" s="27">
        <v>5</v>
      </c>
      <c r="D57" s="27">
        <v>7</v>
      </c>
      <c r="E57" s="27"/>
      <c r="F57" s="27">
        <v>5</v>
      </c>
      <c r="G57" s="20">
        <v>6</v>
      </c>
      <c r="I57" s="131"/>
      <c r="J57" s="131">
        <v>5</v>
      </c>
      <c r="K57" s="131">
        <v>7</v>
      </c>
      <c r="L57" s="131"/>
      <c r="M57" s="131">
        <v>5</v>
      </c>
      <c r="N57" s="130">
        <v>6</v>
      </c>
      <c r="O57" s="130"/>
      <c r="S57" s="141"/>
      <c r="T57" s="141"/>
      <c r="U57" s="141"/>
      <c r="V57" s="141"/>
      <c r="W57" s="142"/>
      <c r="X57" s="131"/>
      <c r="Y57" s="131"/>
      <c r="Z57" s="142"/>
      <c r="AA57" s="8"/>
    </row>
    <row r="58" spans="1:27" x14ac:dyDescent="0.25">
      <c r="A58" s="26" t="s">
        <v>65</v>
      </c>
      <c r="B58" s="20">
        <v>3</v>
      </c>
      <c r="C58" s="20">
        <v>1</v>
      </c>
      <c r="D58" s="20">
        <v>5</v>
      </c>
      <c r="E58" s="20">
        <v>6</v>
      </c>
      <c r="F58" s="20">
        <v>2</v>
      </c>
      <c r="G58" s="20">
        <v>5</v>
      </c>
      <c r="H58" s="22">
        <v>3</v>
      </c>
      <c r="I58" s="130">
        <v>3</v>
      </c>
      <c r="J58" s="130">
        <v>1</v>
      </c>
      <c r="K58" s="130">
        <v>5</v>
      </c>
      <c r="L58" s="130">
        <v>6</v>
      </c>
      <c r="M58" s="130">
        <v>2</v>
      </c>
      <c r="N58" s="130">
        <v>5</v>
      </c>
      <c r="O58" s="130">
        <v>3</v>
      </c>
      <c r="S58" s="141"/>
      <c r="T58" s="141"/>
      <c r="U58" s="141"/>
      <c r="V58" s="141"/>
      <c r="W58" s="142"/>
      <c r="X58" s="130"/>
      <c r="Y58" s="130"/>
      <c r="Z58" s="142"/>
      <c r="AA58" s="8"/>
    </row>
    <row r="59" spans="1:27" x14ac:dyDescent="0.25">
      <c r="A59" s="26" t="s">
        <v>66</v>
      </c>
      <c r="B59" s="20">
        <v>4</v>
      </c>
      <c r="C59" s="20">
        <v>6</v>
      </c>
      <c r="E59" s="20">
        <v>7</v>
      </c>
      <c r="F59" s="20">
        <v>4</v>
      </c>
      <c r="G59" s="20">
        <v>7</v>
      </c>
      <c r="H59" s="22">
        <v>6</v>
      </c>
      <c r="I59" s="130">
        <v>4</v>
      </c>
      <c r="J59" s="130">
        <v>6</v>
      </c>
      <c r="K59" s="130"/>
      <c r="L59" s="130">
        <v>7</v>
      </c>
      <c r="M59" s="130">
        <v>4</v>
      </c>
      <c r="N59" s="130">
        <v>7</v>
      </c>
      <c r="O59" s="130">
        <v>6</v>
      </c>
      <c r="S59" s="11"/>
      <c r="T59" s="8"/>
      <c r="U59" s="8"/>
      <c r="V59" s="8"/>
      <c r="W59" s="8"/>
      <c r="X59" s="130"/>
      <c r="Y59" s="130"/>
      <c r="Z59" s="8"/>
      <c r="AA59" s="8"/>
    </row>
    <row r="62" spans="1:27" x14ac:dyDescent="0.25">
      <c r="A62" s="10" t="s">
        <v>93</v>
      </c>
    </row>
    <row r="63" spans="1:27" x14ac:dyDescent="0.25">
      <c r="B63" s="10" t="s">
        <v>79</v>
      </c>
      <c r="C63" s="10" t="s">
        <v>80</v>
      </c>
      <c r="D63" s="10" t="s">
        <v>81</v>
      </c>
      <c r="E63" s="10" t="s">
        <v>82</v>
      </c>
      <c r="F63" s="10" t="s">
        <v>83</v>
      </c>
      <c r="G63" s="10" t="s">
        <v>84</v>
      </c>
      <c r="H63" s="10" t="s">
        <v>85</v>
      </c>
      <c r="I63" s="10" t="s">
        <v>134</v>
      </c>
      <c r="J63" s="10" t="s">
        <v>135</v>
      </c>
      <c r="K63" s="10" t="s">
        <v>136</v>
      </c>
      <c r="L63" s="10" t="s">
        <v>137</v>
      </c>
      <c r="M63" s="10" t="s">
        <v>138</v>
      </c>
      <c r="N63" s="10" t="s">
        <v>139</v>
      </c>
      <c r="O63" s="10" t="s">
        <v>140</v>
      </c>
      <c r="Q63" s="10"/>
      <c r="R63" s="10"/>
      <c r="S63" s="10"/>
    </row>
    <row r="64" spans="1:27" x14ac:dyDescent="0.25">
      <c r="A64" s="26" t="s">
        <v>59</v>
      </c>
      <c r="B64" s="131">
        <v>5</v>
      </c>
      <c r="C64" s="131">
        <v>2</v>
      </c>
      <c r="D64" s="131">
        <v>1</v>
      </c>
      <c r="E64" s="131">
        <v>2</v>
      </c>
      <c r="F64" s="131">
        <v>6</v>
      </c>
      <c r="G64" s="130">
        <v>2</v>
      </c>
      <c r="H64" s="130">
        <v>1</v>
      </c>
      <c r="I64" s="131">
        <v>5</v>
      </c>
      <c r="J64" s="131">
        <v>2</v>
      </c>
      <c r="K64" s="131">
        <v>1</v>
      </c>
      <c r="L64" s="131">
        <v>2</v>
      </c>
      <c r="M64" s="131">
        <v>6</v>
      </c>
      <c r="N64" s="130">
        <v>2</v>
      </c>
      <c r="O64" s="130">
        <v>1</v>
      </c>
      <c r="Q64" s="27"/>
    </row>
    <row r="65" spans="1:30" x14ac:dyDescent="0.25">
      <c r="A65" s="26" t="s">
        <v>60</v>
      </c>
      <c r="B65" s="131">
        <v>6</v>
      </c>
      <c r="C65" s="131">
        <v>7</v>
      </c>
      <c r="D65" s="131">
        <v>3</v>
      </c>
      <c r="E65" s="131">
        <v>5</v>
      </c>
      <c r="F65" s="131">
        <v>8</v>
      </c>
      <c r="G65" s="130">
        <v>3</v>
      </c>
      <c r="H65" s="130">
        <v>7</v>
      </c>
      <c r="I65" s="131">
        <v>6</v>
      </c>
      <c r="J65" s="131">
        <v>7</v>
      </c>
      <c r="K65" s="131">
        <v>3</v>
      </c>
      <c r="L65" s="131">
        <v>5</v>
      </c>
      <c r="M65" s="131">
        <v>8</v>
      </c>
      <c r="N65" s="130">
        <v>3</v>
      </c>
      <c r="O65" s="130">
        <v>7</v>
      </c>
      <c r="Q65" s="27"/>
    </row>
    <row r="66" spans="1:30" x14ac:dyDescent="0.25">
      <c r="A66" s="10" t="s">
        <v>61</v>
      </c>
      <c r="B66" s="130">
        <v>1</v>
      </c>
      <c r="C66" s="130">
        <v>4</v>
      </c>
      <c r="D66" s="130">
        <v>2</v>
      </c>
      <c r="E66" s="130">
        <v>1</v>
      </c>
      <c r="F66" s="130">
        <v>3</v>
      </c>
      <c r="G66" s="130">
        <v>1</v>
      </c>
      <c r="H66" s="130">
        <v>4</v>
      </c>
      <c r="I66" s="130">
        <v>1</v>
      </c>
      <c r="J66" s="130">
        <v>4</v>
      </c>
      <c r="K66" s="130">
        <v>2</v>
      </c>
      <c r="L66" s="130">
        <v>1</v>
      </c>
      <c r="M66" s="130">
        <v>3</v>
      </c>
      <c r="N66" s="130">
        <v>1</v>
      </c>
      <c r="O66" s="130">
        <v>4</v>
      </c>
      <c r="Q66" s="59"/>
    </row>
    <row r="67" spans="1:30" x14ac:dyDescent="0.25">
      <c r="A67" s="10" t="s">
        <v>62</v>
      </c>
      <c r="B67" s="130">
        <v>2</v>
      </c>
      <c r="C67" s="130">
        <v>8</v>
      </c>
      <c r="D67" s="130">
        <v>6</v>
      </c>
      <c r="E67" s="130">
        <v>4</v>
      </c>
      <c r="F67" s="130">
        <v>7</v>
      </c>
      <c r="G67" s="130">
        <v>8</v>
      </c>
      <c r="H67" s="130">
        <v>5</v>
      </c>
      <c r="I67" s="130">
        <v>2</v>
      </c>
      <c r="J67" s="130">
        <v>8</v>
      </c>
      <c r="K67" s="130">
        <v>6</v>
      </c>
      <c r="L67" s="130">
        <v>4</v>
      </c>
      <c r="M67" s="130">
        <v>7</v>
      </c>
      <c r="N67" s="130">
        <v>8</v>
      </c>
      <c r="O67" s="130">
        <v>5</v>
      </c>
      <c r="Q67" s="59"/>
    </row>
    <row r="68" spans="1:30" x14ac:dyDescent="0.25">
      <c r="A68" s="26" t="s">
        <v>63</v>
      </c>
      <c r="B68" s="131">
        <v>7</v>
      </c>
      <c r="C68" s="131">
        <v>3</v>
      </c>
      <c r="D68" s="131">
        <v>4</v>
      </c>
      <c r="E68" s="131">
        <v>3</v>
      </c>
      <c r="F68" s="131">
        <v>1</v>
      </c>
      <c r="G68" s="130">
        <v>4</v>
      </c>
      <c r="H68" s="130">
        <v>2</v>
      </c>
      <c r="I68" s="131">
        <v>7</v>
      </c>
      <c r="J68" s="131">
        <v>3</v>
      </c>
      <c r="K68" s="131">
        <v>4</v>
      </c>
      <c r="L68" s="131">
        <v>3</v>
      </c>
      <c r="M68" s="131">
        <v>1</v>
      </c>
      <c r="N68" s="130">
        <v>4</v>
      </c>
      <c r="O68" s="130">
        <v>2</v>
      </c>
      <c r="Q68" s="27"/>
    </row>
    <row r="69" spans="1:30" x14ac:dyDescent="0.25">
      <c r="A69" s="26" t="s">
        <v>64</v>
      </c>
      <c r="B69" s="131">
        <v>8</v>
      </c>
      <c r="C69" s="131">
        <v>5</v>
      </c>
      <c r="D69" s="131">
        <v>7</v>
      </c>
      <c r="E69" s="131">
        <v>8</v>
      </c>
      <c r="F69" s="131">
        <v>5</v>
      </c>
      <c r="G69" s="130">
        <v>6</v>
      </c>
      <c r="H69" s="130">
        <v>8</v>
      </c>
      <c r="I69" s="131">
        <v>8</v>
      </c>
      <c r="J69" s="131">
        <v>5</v>
      </c>
      <c r="K69" s="131">
        <v>7</v>
      </c>
      <c r="L69" s="131">
        <v>8</v>
      </c>
      <c r="M69" s="131">
        <v>5</v>
      </c>
      <c r="N69" s="130">
        <v>6</v>
      </c>
      <c r="O69" s="130">
        <v>8</v>
      </c>
      <c r="Q69" s="27"/>
    </row>
    <row r="70" spans="1:30" x14ac:dyDescent="0.25">
      <c r="A70" s="26" t="s">
        <v>65</v>
      </c>
      <c r="B70" s="130">
        <v>3</v>
      </c>
      <c r="C70" s="130">
        <v>1</v>
      </c>
      <c r="D70" s="130">
        <v>5</v>
      </c>
      <c r="E70" s="130">
        <v>6</v>
      </c>
      <c r="F70" s="130">
        <v>2</v>
      </c>
      <c r="G70" s="130">
        <v>5</v>
      </c>
      <c r="H70" s="130">
        <v>3</v>
      </c>
      <c r="I70" s="130">
        <v>3</v>
      </c>
      <c r="J70" s="130">
        <v>1</v>
      </c>
      <c r="K70" s="130">
        <v>5</v>
      </c>
      <c r="L70" s="130">
        <v>6</v>
      </c>
      <c r="M70" s="130">
        <v>2</v>
      </c>
      <c r="N70" s="130">
        <v>5</v>
      </c>
      <c r="O70" s="130">
        <v>3</v>
      </c>
      <c r="Q70" s="59"/>
    </row>
    <row r="71" spans="1:30" x14ac:dyDescent="0.25">
      <c r="A71" s="26" t="s">
        <v>66</v>
      </c>
      <c r="B71" s="130">
        <v>4</v>
      </c>
      <c r="C71" s="130">
        <v>6</v>
      </c>
      <c r="D71" s="130">
        <v>8</v>
      </c>
      <c r="E71" s="130">
        <v>7</v>
      </c>
      <c r="F71" s="130">
        <v>4</v>
      </c>
      <c r="G71" s="130">
        <v>7</v>
      </c>
      <c r="H71" s="130">
        <v>6</v>
      </c>
      <c r="I71" s="130">
        <v>4</v>
      </c>
      <c r="J71" s="130">
        <v>6</v>
      </c>
      <c r="K71" s="130">
        <v>8</v>
      </c>
      <c r="L71" s="130">
        <v>7</v>
      </c>
      <c r="M71" s="130">
        <v>4</v>
      </c>
      <c r="N71" s="130">
        <v>7</v>
      </c>
      <c r="O71" s="130">
        <v>6</v>
      </c>
      <c r="Q71" s="59"/>
    </row>
    <row r="79" spans="1:30" x14ac:dyDescent="0.25">
      <c r="B79" s="75" t="s">
        <v>79</v>
      </c>
      <c r="C79" s="75" t="s">
        <v>80</v>
      </c>
      <c r="D79" s="75" t="s">
        <v>81</v>
      </c>
      <c r="E79" s="75" t="s">
        <v>82</v>
      </c>
      <c r="F79" s="75" t="s">
        <v>83</v>
      </c>
      <c r="G79" s="75" t="s">
        <v>84</v>
      </c>
      <c r="H79" s="75" t="s">
        <v>85</v>
      </c>
      <c r="I79" s="75" t="s">
        <v>134</v>
      </c>
      <c r="J79" s="75" t="s">
        <v>135</v>
      </c>
      <c r="K79" s="75" t="s">
        <v>136</v>
      </c>
      <c r="L79" s="75" t="s">
        <v>137</v>
      </c>
      <c r="M79" s="75" t="s">
        <v>138</v>
      </c>
      <c r="N79" s="75" t="s">
        <v>139</v>
      </c>
      <c r="O79" s="75" t="s">
        <v>140</v>
      </c>
      <c r="Q79" s="10" t="s">
        <v>95</v>
      </c>
      <c r="R79" s="9" t="s">
        <v>96</v>
      </c>
      <c r="S79" s="9" t="s">
        <v>1</v>
      </c>
      <c r="T79" s="9" t="s">
        <v>3</v>
      </c>
      <c r="U79" s="10" t="s">
        <v>4</v>
      </c>
      <c r="V79" s="9" t="s">
        <v>1</v>
      </c>
      <c r="W79" s="9" t="s">
        <v>3</v>
      </c>
      <c r="X79" s="10" t="s">
        <v>4</v>
      </c>
      <c r="Y79" s="9" t="s">
        <v>1</v>
      </c>
      <c r="Z79" s="9" t="s">
        <v>3</v>
      </c>
      <c r="AA79" s="10" t="s">
        <v>4</v>
      </c>
      <c r="AB79" s="9" t="s">
        <v>1</v>
      </c>
      <c r="AC79" s="9" t="s">
        <v>3</v>
      </c>
      <c r="AD79" s="10" t="s">
        <v>4</v>
      </c>
    </row>
    <row r="80" spans="1:30" x14ac:dyDescent="0.25">
      <c r="A80" s="26" t="s">
        <v>59</v>
      </c>
      <c r="B80" s="28">
        <f>IF($L$1=8,B64,IF($L$1=7,B52,IF($L$1=6,B42,IF($L$1=5,B32,IF($L$1=4,B24,IF($L$1=3,B16,IF($L$1=2,B10,IF($L$1=1,B4))))))))</f>
        <v>1</v>
      </c>
      <c r="C80" s="28">
        <f t="shared" ref="C80:O80" si="0">IF($L$1=8,C64,IF($L$1=7,C52,IF($L$1=6,C42,IF($L$1=5,C32,IF($L$1=4,C24,IF($L$1=3,C16,IF($L$1=2,C10,IF($L$1=1,C4))))))))</f>
        <v>2</v>
      </c>
      <c r="D80" s="28">
        <f t="shared" si="0"/>
        <v>4</v>
      </c>
      <c r="E80" s="28">
        <f t="shared" si="0"/>
        <v>1</v>
      </c>
      <c r="F80" s="28">
        <f t="shared" si="0"/>
        <v>3</v>
      </c>
      <c r="G80" s="28">
        <f t="shared" si="0"/>
        <v>1</v>
      </c>
      <c r="H80" s="28">
        <f t="shared" si="0"/>
        <v>2</v>
      </c>
      <c r="I80" s="28">
        <f t="shared" si="0"/>
        <v>4</v>
      </c>
      <c r="J80" s="28">
        <f t="shared" si="0"/>
        <v>1</v>
      </c>
      <c r="K80" s="28">
        <f t="shared" si="0"/>
        <v>3</v>
      </c>
      <c r="L80" s="28">
        <f t="shared" si="0"/>
        <v>0</v>
      </c>
      <c r="M80" s="28">
        <f t="shared" si="0"/>
        <v>0</v>
      </c>
      <c r="N80" s="28">
        <f t="shared" si="0"/>
        <v>0</v>
      </c>
      <c r="O80" s="28">
        <f t="shared" si="0"/>
        <v>0</v>
      </c>
      <c r="P80" s="27"/>
      <c r="Q80" s="20">
        <v>1</v>
      </c>
      <c r="R80" s="7" t="str">
        <f>Teams!A6</f>
        <v>Flying Pins</v>
      </c>
      <c r="S80" s="7" t="str">
        <f>Teams!C4</f>
        <v>Tellenbach</v>
      </c>
      <c r="T80" s="7" t="str">
        <f>Teams!D4</f>
        <v>Hansruedi</v>
      </c>
      <c r="U80" s="20">
        <f>Teams!E4</f>
        <v>35</v>
      </c>
      <c r="V80" s="7" t="str">
        <f>Teams!C5</f>
        <v>Fehr</v>
      </c>
      <c r="W80" s="7" t="str">
        <f>Teams!D5</f>
        <v>Markus</v>
      </c>
      <c r="X80" s="7">
        <f>Teams!E5</f>
        <v>48</v>
      </c>
      <c r="Y80" s="20" t="str">
        <f>Teams!C6</f>
        <v>Schäpper</v>
      </c>
      <c r="Z80" s="20" t="str">
        <f>Teams!D6</f>
        <v>Benjamin</v>
      </c>
      <c r="AA80" s="20" t="str">
        <f>Teams!E6</f>
        <v>kein</v>
      </c>
      <c r="AB80" s="7" t="str">
        <f>Teams!C7</f>
        <v>Hodzic</v>
      </c>
      <c r="AC80" s="7" t="str">
        <f>Teams!D7</f>
        <v>Levin</v>
      </c>
      <c r="AD80" s="7" t="str">
        <f>Teams!E7</f>
        <v>kein</v>
      </c>
    </row>
    <row r="81" spans="1:43" x14ac:dyDescent="0.25">
      <c r="A81" s="26" t="s">
        <v>60</v>
      </c>
      <c r="B81" s="28">
        <f t="shared" ref="B81:O87" si="1">IF($L$1=8,B65,IF($L$1=7,B53,IF($L$1=6,B43,IF($L$1=5,B33,IF($L$1=4,B25,IF($L$1=3,B17,IF($L$1=2,B11,IF($L$1=1,B5))))))))</f>
        <v>0</v>
      </c>
      <c r="C81" s="28">
        <f t="shared" si="1"/>
        <v>3</v>
      </c>
      <c r="D81" s="28">
        <f t="shared" si="1"/>
        <v>5</v>
      </c>
      <c r="E81" s="28">
        <f t="shared" si="1"/>
        <v>2</v>
      </c>
      <c r="F81" s="28">
        <f t="shared" si="1"/>
        <v>0</v>
      </c>
      <c r="G81" s="28">
        <f t="shared" si="1"/>
        <v>0</v>
      </c>
      <c r="H81" s="28">
        <f t="shared" si="1"/>
        <v>3</v>
      </c>
      <c r="I81" s="28">
        <f t="shared" si="1"/>
        <v>5</v>
      </c>
      <c r="J81" s="28">
        <f t="shared" si="1"/>
        <v>2</v>
      </c>
      <c r="K81" s="28">
        <f t="shared" si="1"/>
        <v>0</v>
      </c>
      <c r="L81" s="28">
        <f t="shared" si="1"/>
        <v>0</v>
      </c>
      <c r="M81" s="28">
        <f t="shared" si="1"/>
        <v>0</v>
      </c>
      <c r="N81" s="28">
        <f t="shared" si="1"/>
        <v>0</v>
      </c>
      <c r="O81" s="28">
        <f t="shared" si="1"/>
        <v>0</v>
      </c>
      <c r="P81" s="27"/>
      <c r="Q81" s="20">
        <v>2</v>
      </c>
      <c r="R81" s="7" t="str">
        <f>Teams!A12</f>
        <v>Tornados 1</v>
      </c>
      <c r="S81" s="7" t="str">
        <f>Teams!C10</f>
        <v>Unternährer</v>
      </c>
      <c r="T81" s="7" t="str">
        <f>Teams!D10</f>
        <v>Peter</v>
      </c>
      <c r="U81" s="20">
        <f>Teams!E10</f>
        <v>24</v>
      </c>
      <c r="V81" s="7" t="str">
        <f>Teams!C11</f>
        <v>Seiler</v>
      </c>
      <c r="W81" s="7" t="str">
        <f>Teams!D11</f>
        <v>Franz</v>
      </c>
      <c r="X81" s="7">
        <f>Teams!E11</f>
        <v>20</v>
      </c>
      <c r="Y81" s="20" t="str">
        <f>Teams!C12</f>
        <v>Hutter</v>
      </c>
      <c r="Z81" s="20" t="str">
        <f>Teams!D12</f>
        <v>Marcel</v>
      </c>
      <c r="AA81" s="20">
        <f>Teams!E12</f>
        <v>19</v>
      </c>
      <c r="AB81" s="7" t="str">
        <f>Teams!C13</f>
        <v/>
      </c>
      <c r="AC81" s="7" t="str">
        <f>Teams!D13</f>
        <v/>
      </c>
      <c r="AD81" s="7" t="str">
        <f>Teams!E13</f>
        <v/>
      </c>
    </row>
    <row r="82" spans="1:43" x14ac:dyDescent="0.25">
      <c r="A82" s="10" t="s">
        <v>61</v>
      </c>
      <c r="B82" s="28">
        <f t="shared" si="1"/>
        <v>2</v>
      </c>
      <c r="C82" s="28">
        <f t="shared" si="1"/>
        <v>1</v>
      </c>
      <c r="D82" s="28">
        <f t="shared" si="1"/>
        <v>2</v>
      </c>
      <c r="E82" s="28">
        <f t="shared" si="1"/>
        <v>3</v>
      </c>
      <c r="F82" s="28">
        <f t="shared" si="1"/>
        <v>2</v>
      </c>
      <c r="G82" s="28">
        <f t="shared" si="1"/>
        <v>2</v>
      </c>
      <c r="H82" s="28">
        <f t="shared" si="1"/>
        <v>1</v>
      </c>
      <c r="I82" s="28">
        <f t="shared" si="1"/>
        <v>2</v>
      </c>
      <c r="J82" s="28">
        <f t="shared" si="1"/>
        <v>3</v>
      </c>
      <c r="K82" s="28">
        <f t="shared" si="1"/>
        <v>2</v>
      </c>
      <c r="L82" s="28">
        <f t="shared" si="1"/>
        <v>0</v>
      </c>
      <c r="M82" s="28">
        <f t="shared" si="1"/>
        <v>0</v>
      </c>
      <c r="N82" s="28">
        <f t="shared" si="1"/>
        <v>0</v>
      </c>
      <c r="O82" s="28">
        <f t="shared" si="1"/>
        <v>0</v>
      </c>
      <c r="P82" s="27"/>
      <c r="Q82" s="20">
        <v>3</v>
      </c>
      <c r="R82" s="7" t="str">
        <f>Teams!A18</f>
        <v>Tornados 2</v>
      </c>
      <c r="S82" s="7" t="str">
        <f>Teams!C16</f>
        <v>Schönenberger</v>
      </c>
      <c r="T82" s="7" t="str">
        <f>Teams!D16</f>
        <v>Myrta</v>
      </c>
      <c r="U82" s="20" t="str">
        <f>Teams!E16</f>
        <v>kein</v>
      </c>
      <c r="V82" s="7" t="str">
        <f>Teams!C17</f>
        <v>Zeberli</v>
      </c>
      <c r="W82" s="7" t="str">
        <f>Teams!D17</f>
        <v>Jacqueline</v>
      </c>
      <c r="X82" s="7" t="str">
        <f>Teams!E17</f>
        <v>kein</v>
      </c>
      <c r="Y82" s="20" t="str">
        <f>Teams!C18</f>
        <v>Kalt</v>
      </c>
      <c r="Z82" s="20" t="str">
        <f>Teams!D18</f>
        <v>Angela</v>
      </c>
      <c r="AA82" s="20">
        <f>Teams!E18</f>
        <v>29</v>
      </c>
      <c r="AB82" s="7" t="str">
        <f>Teams!C19</f>
        <v>Bächler</v>
      </c>
      <c r="AC82" s="7" t="str">
        <f>Teams!D19</f>
        <v>Sandro</v>
      </c>
      <c r="AD82" s="7" t="str">
        <f>Teams!E19</f>
        <v>kein</v>
      </c>
    </row>
    <row r="83" spans="1:43" x14ac:dyDescent="0.25">
      <c r="A83" s="10" t="s">
        <v>62</v>
      </c>
      <c r="B83" s="28">
        <f t="shared" si="1"/>
        <v>4</v>
      </c>
      <c r="C83" s="28">
        <f t="shared" si="1"/>
        <v>5</v>
      </c>
      <c r="D83" s="28">
        <f t="shared" si="1"/>
        <v>0</v>
      </c>
      <c r="E83" s="28">
        <f t="shared" si="1"/>
        <v>4</v>
      </c>
      <c r="F83" s="28">
        <f t="shared" si="1"/>
        <v>5</v>
      </c>
      <c r="G83" s="28">
        <f t="shared" si="1"/>
        <v>4</v>
      </c>
      <c r="H83" s="28">
        <f t="shared" si="1"/>
        <v>5</v>
      </c>
      <c r="I83" s="28">
        <f t="shared" si="1"/>
        <v>0</v>
      </c>
      <c r="J83" s="28">
        <f t="shared" si="1"/>
        <v>4</v>
      </c>
      <c r="K83" s="28">
        <f t="shared" si="1"/>
        <v>5</v>
      </c>
      <c r="L83" s="28">
        <f t="shared" si="1"/>
        <v>0</v>
      </c>
      <c r="M83" s="28">
        <f t="shared" si="1"/>
        <v>0</v>
      </c>
      <c r="N83" s="28">
        <f t="shared" si="1"/>
        <v>0</v>
      </c>
      <c r="O83" s="28">
        <f t="shared" si="1"/>
        <v>0</v>
      </c>
      <c r="P83" s="27"/>
      <c r="Q83" s="20">
        <v>4</v>
      </c>
      <c r="R83" s="7" t="str">
        <f>Teams!A24</f>
        <v>BVR 2</v>
      </c>
      <c r="S83" s="7" t="str">
        <f>Teams!C22</f>
        <v>Sieber</v>
      </c>
      <c r="T83" s="7" t="str">
        <f>Teams!D22</f>
        <v>Heini</v>
      </c>
      <c r="U83" s="20" t="str">
        <f>Teams!E22</f>
        <v>kein</v>
      </c>
      <c r="V83" s="7" t="str">
        <f>Teams!C23</f>
        <v>Kalkman</v>
      </c>
      <c r="W83" s="7" t="str">
        <f>Teams!D23</f>
        <v>Iris</v>
      </c>
      <c r="X83" s="7" t="str">
        <f>Teams!E23</f>
        <v>kein</v>
      </c>
      <c r="Y83" s="20" t="str">
        <f>Teams!C24</f>
        <v>Kalkman</v>
      </c>
      <c r="Z83" s="20" t="str">
        <f>Teams!D24</f>
        <v>Jarden</v>
      </c>
      <c r="AA83" s="20" t="str">
        <f>Teams!E24</f>
        <v>kein</v>
      </c>
      <c r="AB83" s="7" t="str">
        <f>Teams!C25</f>
        <v>Torsello</v>
      </c>
      <c r="AC83" s="7" t="str">
        <f>Teams!D25</f>
        <v>Marco</v>
      </c>
      <c r="AD83" s="7" t="str">
        <f>Teams!E25</f>
        <v>kein</v>
      </c>
    </row>
    <row r="84" spans="1:43" x14ac:dyDescent="0.25">
      <c r="A84" s="26" t="s">
        <v>63</v>
      </c>
      <c r="B84" s="28">
        <f t="shared" si="1"/>
        <v>3</v>
      </c>
      <c r="C84" s="28">
        <f t="shared" si="1"/>
        <v>4</v>
      </c>
      <c r="D84" s="28">
        <f t="shared" si="1"/>
        <v>1</v>
      </c>
      <c r="E84" s="28">
        <f t="shared" si="1"/>
        <v>5</v>
      </c>
      <c r="F84" s="28">
        <f t="shared" si="1"/>
        <v>1</v>
      </c>
      <c r="G84" s="28">
        <f t="shared" si="1"/>
        <v>3</v>
      </c>
      <c r="H84" s="28">
        <f t="shared" si="1"/>
        <v>4</v>
      </c>
      <c r="I84" s="28">
        <f t="shared" si="1"/>
        <v>1</v>
      </c>
      <c r="J84" s="28">
        <f t="shared" si="1"/>
        <v>5</v>
      </c>
      <c r="K84" s="28">
        <f t="shared" si="1"/>
        <v>1</v>
      </c>
      <c r="L84" s="28">
        <f t="shared" si="1"/>
        <v>0</v>
      </c>
      <c r="M84" s="28">
        <f t="shared" si="1"/>
        <v>0</v>
      </c>
      <c r="N84" s="28">
        <f t="shared" si="1"/>
        <v>0</v>
      </c>
      <c r="O84" s="28">
        <f t="shared" si="1"/>
        <v>0</v>
      </c>
      <c r="P84" s="27"/>
      <c r="Q84" s="20">
        <v>5</v>
      </c>
      <c r="R84" s="7" t="str">
        <f>Teams!A30</f>
        <v>BVR 1</v>
      </c>
      <c r="S84" s="7" t="str">
        <f>Teams!C28</f>
        <v>Fehr</v>
      </c>
      <c r="T84" s="7" t="str">
        <f>Teams!D28</f>
        <v>Patrick</v>
      </c>
      <c r="U84" s="20">
        <f>Teams!E28</f>
        <v>18</v>
      </c>
      <c r="V84" s="7" t="str">
        <f>Teams!C29</f>
        <v>Bacchi</v>
      </c>
      <c r="W84" s="7" t="str">
        <f>Teams!D29</f>
        <v>Pascal</v>
      </c>
      <c r="X84" s="7">
        <f>Teams!E29</f>
        <v>24</v>
      </c>
      <c r="Y84" s="7" t="str">
        <f>Teams!C30</f>
        <v>Simeaner</v>
      </c>
      <c r="Z84" s="7" t="str">
        <f>Teams!D30</f>
        <v>Andreas</v>
      </c>
      <c r="AA84" s="7">
        <f>Teams!E30</f>
        <v>26</v>
      </c>
      <c r="AB84" s="7" t="str">
        <f>Teams!C31</f>
        <v/>
      </c>
      <c r="AC84" s="7" t="str">
        <f>Teams!D31</f>
        <v/>
      </c>
      <c r="AD84" s="7" t="str">
        <f>Teams!E31</f>
        <v/>
      </c>
    </row>
    <row r="85" spans="1:43" x14ac:dyDescent="0.25">
      <c r="A85" s="26" t="s">
        <v>64</v>
      </c>
      <c r="B85" s="28">
        <f t="shared" si="1"/>
        <v>5</v>
      </c>
      <c r="C85" s="28">
        <f t="shared" si="1"/>
        <v>0</v>
      </c>
      <c r="D85" s="28">
        <f t="shared" si="1"/>
        <v>3</v>
      </c>
      <c r="E85" s="28">
        <f t="shared" si="1"/>
        <v>0</v>
      </c>
      <c r="F85" s="28">
        <f t="shared" si="1"/>
        <v>4</v>
      </c>
      <c r="G85" s="28">
        <f t="shared" si="1"/>
        <v>5</v>
      </c>
      <c r="H85" s="28">
        <f t="shared" si="1"/>
        <v>0</v>
      </c>
      <c r="I85" s="28">
        <f t="shared" si="1"/>
        <v>3</v>
      </c>
      <c r="J85" s="28">
        <f t="shared" si="1"/>
        <v>0</v>
      </c>
      <c r="K85" s="28">
        <f t="shared" si="1"/>
        <v>4</v>
      </c>
      <c r="L85" s="28">
        <f t="shared" si="1"/>
        <v>0</v>
      </c>
      <c r="M85" s="28">
        <f t="shared" si="1"/>
        <v>0</v>
      </c>
      <c r="N85" s="28">
        <f t="shared" si="1"/>
        <v>0</v>
      </c>
      <c r="O85" s="28">
        <f t="shared" si="1"/>
        <v>0</v>
      </c>
      <c r="P85" s="27"/>
      <c r="Q85" s="20">
        <v>6</v>
      </c>
      <c r="R85" s="7">
        <f>Teams!A36</f>
        <v>0</v>
      </c>
      <c r="S85" s="7" t="str">
        <f>Teams!C34</f>
        <v/>
      </c>
      <c r="T85" s="7" t="str">
        <f>Teams!D34</f>
        <v/>
      </c>
      <c r="U85" s="20" t="str">
        <f>Teams!E34</f>
        <v/>
      </c>
      <c r="V85" s="7" t="str">
        <f>Teams!C35</f>
        <v/>
      </c>
      <c r="W85" s="7" t="str">
        <f>Teams!D35</f>
        <v/>
      </c>
      <c r="X85" s="7" t="str">
        <f>Teams!E35</f>
        <v/>
      </c>
      <c r="Y85" s="7" t="str">
        <f>Teams!C36</f>
        <v/>
      </c>
      <c r="Z85" s="7" t="str">
        <f>Teams!D36</f>
        <v/>
      </c>
      <c r="AA85" s="7" t="str">
        <f>Teams!E36</f>
        <v/>
      </c>
      <c r="AB85" s="7" t="str">
        <f>Teams!C37</f>
        <v/>
      </c>
      <c r="AC85" s="7" t="str">
        <f>Teams!D37</f>
        <v/>
      </c>
      <c r="AD85" s="7" t="str">
        <f>Teams!E37</f>
        <v/>
      </c>
    </row>
    <row r="86" spans="1:43" x14ac:dyDescent="0.25">
      <c r="A86" s="26" t="s">
        <v>65</v>
      </c>
      <c r="B86" s="28">
        <f t="shared" si="1"/>
        <v>0</v>
      </c>
      <c r="C86" s="28">
        <f t="shared" si="1"/>
        <v>0</v>
      </c>
      <c r="D86" s="28">
        <f t="shared" si="1"/>
        <v>0</v>
      </c>
      <c r="E86" s="28">
        <f t="shared" si="1"/>
        <v>0</v>
      </c>
      <c r="F86" s="28">
        <f t="shared" si="1"/>
        <v>0</v>
      </c>
      <c r="G86" s="28">
        <f t="shared" si="1"/>
        <v>0</v>
      </c>
      <c r="H86" s="28">
        <f t="shared" si="1"/>
        <v>0</v>
      </c>
      <c r="I86" s="28">
        <f t="shared" si="1"/>
        <v>0</v>
      </c>
      <c r="J86" s="28">
        <f t="shared" si="1"/>
        <v>0</v>
      </c>
      <c r="K86" s="28">
        <f t="shared" si="1"/>
        <v>0</v>
      </c>
      <c r="L86" s="28">
        <f t="shared" si="1"/>
        <v>0</v>
      </c>
      <c r="M86" s="28">
        <f t="shared" si="1"/>
        <v>0</v>
      </c>
      <c r="N86" s="28">
        <f t="shared" si="1"/>
        <v>0</v>
      </c>
      <c r="O86" s="28">
        <f t="shared" si="1"/>
        <v>0</v>
      </c>
      <c r="P86" s="27"/>
      <c r="Q86" s="20">
        <v>7</v>
      </c>
      <c r="R86" s="7">
        <f>Teams!A42</f>
        <v>0</v>
      </c>
      <c r="S86" s="7" t="str">
        <f>Teams!C40</f>
        <v/>
      </c>
      <c r="T86" s="7" t="str">
        <f>Teams!D40</f>
        <v/>
      </c>
      <c r="U86" s="20" t="str">
        <f>Teams!E40</f>
        <v/>
      </c>
      <c r="V86" s="7" t="str">
        <f>Teams!C41</f>
        <v/>
      </c>
      <c r="W86" s="7" t="str">
        <f>Teams!D41</f>
        <v/>
      </c>
      <c r="X86" s="7" t="str">
        <f>Teams!E41</f>
        <v/>
      </c>
      <c r="Y86" s="7" t="str">
        <f>Teams!C42</f>
        <v/>
      </c>
      <c r="Z86" s="7" t="str">
        <f>Teams!D42</f>
        <v/>
      </c>
      <c r="AA86" s="7" t="str">
        <f>Teams!E42</f>
        <v/>
      </c>
      <c r="AB86" s="7" t="str">
        <f>Teams!C43</f>
        <v/>
      </c>
      <c r="AC86" s="7" t="str">
        <f>Teams!D43</f>
        <v/>
      </c>
      <c r="AD86" s="7" t="str">
        <f>Teams!E43</f>
        <v/>
      </c>
    </row>
    <row r="87" spans="1:43" x14ac:dyDescent="0.25">
      <c r="A87" s="26" t="s">
        <v>66</v>
      </c>
      <c r="B87" s="28">
        <f t="shared" si="1"/>
        <v>0</v>
      </c>
      <c r="C87" s="28">
        <f t="shared" si="1"/>
        <v>0</v>
      </c>
      <c r="D87" s="28">
        <f t="shared" si="1"/>
        <v>0</v>
      </c>
      <c r="E87" s="28">
        <f t="shared" si="1"/>
        <v>0</v>
      </c>
      <c r="F87" s="28">
        <f t="shared" si="1"/>
        <v>0</v>
      </c>
      <c r="G87" s="28">
        <f t="shared" si="1"/>
        <v>0</v>
      </c>
      <c r="H87" s="28">
        <f t="shared" si="1"/>
        <v>0</v>
      </c>
      <c r="I87" s="28">
        <f t="shared" si="1"/>
        <v>0</v>
      </c>
      <c r="J87" s="28">
        <f t="shared" si="1"/>
        <v>0</v>
      </c>
      <c r="K87" s="28">
        <f t="shared" si="1"/>
        <v>0</v>
      </c>
      <c r="L87" s="28">
        <f t="shared" si="1"/>
        <v>0</v>
      </c>
      <c r="M87" s="28">
        <f t="shared" si="1"/>
        <v>0</v>
      </c>
      <c r="N87" s="28">
        <f t="shared" si="1"/>
        <v>0</v>
      </c>
      <c r="O87" s="28">
        <f t="shared" si="1"/>
        <v>0</v>
      </c>
      <c r="P87" s="27"/>
      <c r="Q87" s="20">
        <v>8</v>
      </c>
      <c r="R87" s="7">
        <f>Teams!A48</f>
        <v>0</v>
      </c>
      <c r="S87" s="7" t="str">
        <f>Teams!C46</f>
        <v/>
      </c>
      <c r="T87" s="7" t="str">
        <f>Teams!D46</f>
        <v/>
      </c>
      <c r="U87" s="20" t="str">
        <f>Teams!E46</f>
        <v/>
      </c>
      <c r="V87" s="7" t="str">
        <f>Teams!C47</f>
        <v/>
      </c>
      <c r="W87" s="7" t="str">
        <f>Teams!D47</f>
        <v/>
      </c>
      <c r="X87" s="7" t="str">
        <f>Teams!E47</f>
        <v/>
      </c>
      <c r="Y87" s="7" t="str">
        <f>Teams!C48</f>
        <v/>
      </c>
      <c r="Z87" s="7" t="str">
        <f>Teams!D48</f>
        <v/>
      </c>
      <c r="AA87" s="7" t="str">
        <f>Teams!E48</f>
        <v/>
      </c>
      <c r="AB87" s="7" t="str">
        <f>Teams!C49</f>
        <v/>
      </c>
      <c r="AC87" s="7" t="str">
        <f>Teams!D49</f>
        <v/>
      </c>
      <c r="AD87" s="7" t="str">
        <f>Teams!E49</f>
        <v/>
      </c>
    </row>
    <row r="90" spans="1:43" x14ac:dyDescent="0.25">
      <c r="A90" s="7"/>
      <c r="B90" s="36" t="s">
        <v>79</v>
      </c>
      <c r="C90" s="37"/>
      <c r="D90" s="38"/>
      <c r="E90" s="36" t="s">
        <v>80</v>
      </c>
      <c r="F90" s="37"/>
      <c r="G90" s="38"/>
      <c r="H90" s="36" t="s">
        <v>81</v>
      </c>
      <c r="I90" s="37"/>
      <c r="J90" s="38"/>
      <c r="K90" s="36" t="s">
        <v>82</v>
      </c>
      <c r="L90" s="37"/>
      <c r="M90" s="38"/>
      <c r="N90" s="36" t="s">
        <v>83</v>
      </c>
      <c r="O90" s="37"/>
      <c r="P90" s="38"/>
      <c r="Q90" s="36" t="s">
        <v>84</v>
      </c>
      <c r="R90" s="37"/>
      <c r="S90" s="38"/>
      <c r="T90" s="36" t="s">
        <v>85</v>
      </c>
      <c r="U90" s="37"/>
      <c r="V90" s="38"/>
      <c r="W90" s="36" t="s">
        <v>134</v>
      </c>
      <c r="X90" s="37"/>
      <c r="Y90" s="38"/>
      <c r="Z90" s="36" t="s">
        <v>135</v>
      </c>
      <c r="AA90" s="37"/>
      <c r="AB90" s="38"/>
      <c r="AC90" s="36" t="s">
        <v>136</v>
      </c>
      <c r="AD90" s="37"/>
      <c r="AE90" s="38"/>
      <c r="AF90" s="36" t="s">
        <v>137</v>
      </c>
      <c r="AG90" s="37"/>
      <c r="AH90" s="38"/>
      <c r="AI90" s="36" t="s">
        <v>138</v>
      </c>
      <c r="AJ90" s="37"/>
      <c r="AK90" s="38"/>
      <c r="AL90" s="36" t="s">
        <v>139</v>
      </c>
      <c r="AM90" s="37"/>
      <c r="AN90" s="38"/>
      <c r="AO90" s="36" t="s">
        <v>140</v>
      </c>
      <c r="AP90" s="37"/>
      <c r="AQ90" s="38"/>
    </row>
    <row r="91" spans="1:43" x14ac:dyDescent="0.25">
      <c r="A91" s="32"/>
      <c r="B91" s="65" t="str">
        <f>INDEX($S$80:$S$87,$B$80)</f>
        <v>Tellenbach</v>
      </c>
      <c r="C91" s="66" t="str">
        <f>INDEX($T$80:$T$87,$B$80)</f>
        <v>Hansruedi</v>
      </c>
      <c r="D91" s="67">
        <f>INDEX($U$80:$U$87,$B$80)</f>
        <v>35</v>
      </c>
      <c r="E91" s="65" t="str">
        <f>INDEX($S$80:$S$87,$C$80)</f>
        <v>Unternährer</v>
      </c>
      <c r="F91" s="66" t="str">
        <f>INDEX($T$80:$T$87,$C$80)</f>
        <v>Peter</v>
      </c>
      <c r="G91" s="67">
        <f>INDEX($U$80:$U$87,$C$80)</f>
        <v>24</v>
      </c>
      <c r="H91" s="65" t="str">
        <f>INDEX($S$80:$S$87,$D$80)</f>
        <v>Sieber</v>
      </c>
      <c r="I91" s="66" t="str">
        <f>INDEX($T$80:$T$87,$D$80)</f>
        <v>Heini</v>
      </c>
      <c r="J91" s="67" t="str">
        <f>INDEX($U$80:$U$87,$D$80)</f>
        <v>kein</v>
      </c>
      <c r="K91" s="65" t="str">
        <f>INDEX($S$80:$S$87,$E$80)</f>
        <v>Tellenbach</v>
      </c>
      <c r="L91" s="66" t="str">
        <f>INDEX($T$80:$T$87,$E$80)</f>
        <v>Hansruedi</v>
      </c>
      <c r="M91" s="67">
        <f>INDEX($U$80:$U$87,$E$80)</f>
        <v>35</v>
      </c>
      <c r="N91" s="65" t="str">
        <f>INDEX($S$80:$S$87,$F$80)</f>
        <v>Schönenberger</v>
      </c>
      <c r="O91" s="66" t="str">
        <f>INDEX($T$80:$T$87,$F$80)</f>
        <v>Myrta</v>
      </c>
      <c r="P91" s="67" t="str">
        <f>INDEX($U$80:$U$87,$F$80)</f>
        <v>kein</v>
      </c>
      <c r="Q91" s="65" t="str">
        <f>INDEX($S$80:$S$87,$G$80)</f>
        <v>Tellenbach</v>
      </c>
      <c r="R91" s="66" t="str">
        <f>INDEX($T$80:$T$87,$G$80)</f>
        <v>Hansruedi</v>
      </c>
      <c r="S91" s="67">
        <f>INDEX($U$80:$U$87,$G$80)</f>
        <v>35</v>
      </c>
      <c r="T91" s="65" t="str">
        <f>INDEX($S$80:$S$87,$H$80)</f>
        <v>Unternährer</v>
      </c>
      <c r="U91" s="66" t="str">
        <f>INDEX($T$80:$T$87,$H$80)</f>
        <v>Peter</v>
      </c>
      <c r="V91" s="67">
        <f>INDEX($U$80:$U$87,$H$80)</f>
        <v>24</v>
      </c>
      <c r="W91" s="65" t="str">
        <f>INDEX($S$80:$S$87,$I$80)</f>
        <v>Sieber</v>
      </c>
      <c r="X91" s="66" t="str">
        <f>INDEX($T$80:$T$87,$I$80)</f>
        <v>Heini</v>
      </c>
      <c r="Y91" s="67" t="str">
        <f>INDEX($U$80:$U$87,$I$80)</f>
        <v>kein</v>
      </c>
      <c r="Z91" s="65" t="str">
        <f>INDEX($S$80:$S$87,$J$80)</f>
        <v>Tellenbach</v>
      </c>
      <c r="AA91" s="66" t="str">
        <f>INDEX($T$80:$T$87,$J$80)</f>
        <v>Hansruedi</v>
      </c>
      <c r="AB91" s="67">
        <f>INDEX($U$80:$U$87,$J$80)</f>
        <v>35</v>
      </c>
      <c r="AC91" s="65" t="str">
        <f>INDEX($S$80:$S$87,$K$80)</f>
        <v>Schönenberger</v>
      </c>
      <c r="AD91" s="66" t="str">
        <f>INDEX($T$80:$T$87,$K$80)</f>
        <v>Myrta</v>
      </c>
      <c r="AE91" s="67" t="str">
        <f>INDEX($U$80:$U$87,$K$80)</f>
        <v>kein</v>
      </c>
      <c r="AF91" s="65" t="e">
        <f>INDEX($S$80:$S$87,$L$80)</f>
        <v>#VALUE!</v>
      </c>
      <c r="AG91" s="66" t="e">
        <f>INDEX($T$80:$T$87,$L$80)</f>
        <v>#VALUE!</v>
      </c>
      <c r="AH91" s="67" t="e">
        <f>INDEX($U$80:$U$87,$L$80)</f>
        <v>#VALUE!</v>
      </c>
      <c r="AI91" s="65" t="e">
        <f>INDEX($S$80:$S$87,$M$80)</f>
        <v>#VALUE!</v>
      </c>
      <c r="AJ91" s="66" t="e">
        <f>INDEX($T$80:$T$87,$M$80)</f>
        <v>#VALUE!</v>
      </c>
      <c r="AK91" s="67" t="e">
        <f>INDEX($U$80:$U$87,$M$80)</f>
        <v>#VALUE!</v>
      </c>
      <c r="AL91" s="65" t="e">
        <f>INDEX($S$80:$S$87,$N$80)</f>
        <v>#VALUE!</v>
      </c>
      <c r="AM91" s="66" t="e">
        <f>INDEX($T$80:$T$87,$N$80)</f>
        <v>#VALUE!</v>
      </c>
      <c r="AN91" s="67" t="e">
        <f>INDEX($U$80:$U$87,$N$80)</f>
        <v>#VALUE!</v>
      </c>
      <c r="AO91" s="65" t="e">
        <f>INDEX($S$80:$S$87,$O$80)</f>
        <v>#VALUE!</v>
      </c>
      <c r="AP91" s="66" t="e">
        <f>INDEX($T$80:$T$87,$O$80)</f>
        <v>#VALUE!</v>
      </c>
      <c r="AQ91" s="67" t="e">
        <f>INDEX($U$80:$U$87,$O$80)</f>
        <v>#VALUE!</v>
      </c>
    </row>
    <row r="92" spans="1:43" x14ac:dyDescent="0.25">
      <c r="A92" s="33" t="s">
        <v>59</v>
      </c>
      <c r="B92" s="68" t="str">
        <f>INDEX($V$80:$V$87,$B$80)</f>
        <v>Fehr</v>
      </c>
      <c r="C92" s="69" t="str">
        <f>INDEX($W$80:$W$87,$B$80)</f>
        <v>Markus</v>
      </c>
      <c r="D92" s="70">
        <f>INDEX($X$80:$X$87,$B$80)</f>
        <v>48</v>
      </c>
      <c r="E92" s="68" t="str">
        <f>INDEX($V$80:$V$87,$C$80)</f>
        <v>Seiler</v>
      </c>
      <c r="F92" s="69" t="str">
        <f>INDEX($W$80:$W$87,$C$80)</f>
        <v>Franz</v>
      </c>
      <c r="G92" s="70">
        <f>INDEX($X$80:$X$87,$C$80)</f>
        <v>20</v>
      </c>
      <c r="H92" s="68" t="str">
        <f>INDEX($V$80:$V$87,$D$80)</f>
        <v>Kalkman</v>
      </c>
      <c r="I92" s="69" t="str">
        <f>INDEX($W$80:$W$87,$D$80)</f>
        <v>Iris</v>
      </c>
      <c r="J92" s="70" t="str">
        <f>INDEX($X$80:$X$87,$D$80)</f>
        <v>kein</v>
      </c>
      <c r="K92" s="68" t="str">
        <f>INDEX($V$80:$V$87,$E$80)</f>
        <v>Fehr</v>
      </c>
      <c r="L92" s="69" t="str">
        <f>INDEX($W$80:$W$87,$E$80)</f>
        <v>Markus</v>
      </c>
      <c r="M92" s="70">
        <f>INDEX($X$80:$X$87,$E$80)</f>
        <v>48</v>
      </c>
      <c r="N92" s="68" t="str">
        <f>INDEX($V$80:$V$87,$F$80)</f>
        <v>Zeberli</v>
      </c>
      <c r="O92" s="69" t="str">
        <f>INDEX($W$80:$W$87,$F$80)</f>
        <v>Jacqueline</v>
      </c>
      <c r="P92" s="70" t="str">
        <f>INDEX($X$80:$X$87,$F$80)</f>
        <v>kein</v>
      </c>
      <c r="Q92" s="68" t="str">
        <f>INDEX($V$80:$V$87,$G$80)</f>
        <v>Fehr</v>
      </c>
      <c r="R92" s="69" t="str">
        <f>INDEX($W$80:$W$87,$G$80)</f>
        <v>Markus</v>
      </c>
      <c r="S92" s="70">
        <f>INDEX($X$80:$X$87,$G$80)</f>
        <v>48</v>
      </c>
      <c r="T92" s="68" t="str">
        <f>INDEX($V$80:$V$87,$H$80)</f>
        <v>Seiler</v>
      </c>
      <c r="U92" s="69" t="str">
        <f>INDEX($W$80:$W$87,$H$80)</f>
        <v>Franz</v>
      </c>
      <c r="V92" s="70">
        <f>INDEX($X$80:$X$87,$H$80)</f>
        <v>20</v>
      </c>
      <c r="W92" s="68" t="str">
        <f>INDEX($V$80:$V$87,$I$80)</f>
        <v>Kalkman</v>
      </c>
      <c r="X92" s="69" t="str">
        <f>INDEX($W$80:$W$87,$I$80)</f>
        <v>Iris</v>
      </c>
      <c r="Y92" s="70" t="str">
        <f>INDEX($X$80:$X$87,$I$80)</f>
        <v>kein</v>
      </c>
      <c r="Z92" s="68" t="str">
        <f>INDEX($V$80:$V$87,$J$80)</f>
        <v>Fehr</v>
      </c>
      <c r="AA92" s="69" t="str">
        <f>INDEX($W$80:$W$87,$J$80)</f>
        <v>Markus</v>
      </c>
      <c r="AB92" s="70">
        <f>INDEX($X$80:$X$87,$J$80)</f>
        <v>48</v>
      </c>
      <c r="AC92" s="68" t="str">
        <f>INDEX($V$80:$V$87,$K$80)</f>
        <v>Zeberli</v>
      </c>
      <c r="AD92" s="69" t="str">
        <f>INDEX($W$80:$W$87,$K$80)</f>
        <v>Jacqueline</v>
      </c>
      <c r="AE92" s="70" t="str">
        <f>INDEX($X$80:$X$87,$K$80)</f>
        <v>kein</v>
      </c>
      <c r="AF92" s="68" t="e">
        <f>INDEX($V$80:$V$87,$L$80)</f>
        <v>#VALUE!</v>
      </c>
      <c r="AG92" s="69" t="e">
        <f>INDEX($W$80:$W$87,$L$80)</f>
        <v>#VALUE!</v>
      </c>
      <c r="AH92" s="70" t="e">
        <f>INDEX($X$80:$X$87,$L$80)</f>
        <v>#VALUE!</v>
      </c>
      <c r="AI92" s="68" t="e">
        <f>INDEX($V$80:$V$87,$M$80)</f>
        <v>#VALUE!</v>
      </c>
      <c r="AJ92" s="69" t="e">
        <f>INDEX($W$80:$W$87,$M$80)</f>
        <v>#VALUE!</v>
      </c>
      <c r="AK92" s="70" t="e">
        <f>INDEX($X$80:$X$87,$M$80)</f>
        <v>#VALUE!</v>
      </c>
      <c r="AL92" s="68" t="e">
        <f>INDEX($V$80:$V$87,$N$80)</f>
        <v>#VALUE!</v>
      </c>
      <c r="AM92" s="69" t="e">
        <f>INDEX($W$80:$W$87,$N$80)</f>
        <v>#VALUE!</v>
      </c>
      <c r="AN92" s="70" t="e">
        <f>INDEX($X$80:$X$87,$N$80)</f>
        <v>#VALUE!</v>
      </c>
      <c r="AO92" s="68" t="e">
        <f>INDEX($V$80:$V$87,$O$80)</f>
        <v>#VALUE!</v>
      </c>
      <c r="AP92" s="69" t="e">
        <f>INDEX($W$80:$W$87,$O$80)</f>
        <v>#VALUE!</v>
      </c>
      <c r="AQ92" s="70" t="e">
        <f>INDEX($X$80:$X$87,$O$80)</f>
        <v>#VALUE!</v>
      </c>
    </row>
    <row r="93" spans="1:43" s="59" customFormat="1" x14ac:dyDescent="0.25">
      <c r="A93" s="33"/>
      <c r="B93" s="68" t="str">
        <f>INDEX($Y$80:$Y$87,$B$80)</f>
        <v>Schäpper</v>
      </c>
      <c r="C93" s="69" t="str">
        <f>INDEX($Z$80:$Z$87,$B$80)</f>
        <v>Benjamin</v>
      </c>
      <c r="D93" s="70" t="str">
        <f>INDEX($AA$80:$AA$87,$B$80)</f>
        <v>kein</v>
      </c>
      <c r="E93" s="68" t="str">
        <f>INDEX($Y$80:$Y$87,$C$80)</f>
        <v>Hutter</v>
      </c>
      <c r="F93" s="69" t="str">
        <f>INDEX($Z$80:$Z$87,$C$80)</f>
        <v>Marcel</v>
      </c>
      <c r="G93" s="70">
        <f>INDEX($AA$80:$AA$87,$C$80)</f>
        <v>19</v>
      </c>
      <c r="H93" s="68" t="str">
        <f>INDEX($Y$80:$Y$87,$D$80)</f>
        <v>Kalkman</v>
      </c>
      <c r="I93" s="69" t="str">
        <f>INDEX($Z$80:$Z$87,$D$80)</f>
        <v>Jarden</v>
      </c>
      <c r="J93" s="70" t="str">
        <f>INDEX($AA$80:$AA$87,$D$80)</f>
        <v>kein</v>
      </c>
      <c r="K93" s="68" t="str">
        <f>INDEX($Y$80:$Y$87,$E$80)</f>
        <v>Schäpper</v>
      </c>
      <c r="L93" s="69" t="str">
        <f>INDEX($Z$80:$Z$87,$E$80)</f>
        <v>Benjamin</v>
      </c>
      <c r="M93" s="70" t="str">
        <f>INDEX($AA$80:$AA$87,$E$80)</f>
        <v>kein</v>
      </c>
      <c r="N93" s="68" t="str">
        <f>INDEX($Y$80:$Y$87,$F$80)</f>
        <v>Kalt</v>
      </c>
      <c r="O93" s="69" t="str">
        <f>INDEX($Z$80:$Z$87,$F$80)</f>
        <v>Angela</v>
      </c>
      <c r="P93" s="70">
        <f>INDEX($AA$80:$AA$87,$F$80)</f>
        <v>29</v>
      </c>
      <c r="Q93" s="68" t="str">
        <f>INDEX($Y$80:$Y$87,$G$80)</f>
        <v>Schäpper</v>
      </c>
      <c r="R93" s="69" t="str">
        <f>INDEX($Z$80:$Z$87,$G$80)</f>
        <v>Benjamin</v>
      </c>
      <c r="S93" s="70" t="str">
        <f>INDEX($AA$80:$AA$87,$G$80)</f>
        <v>kein</v>
      </c>
      <c r="T93" s="68" t="str">
        <f>INDEX($Y$80:$Y$87,$H$80)</f>
        <v>Hutter</v>
      </c>
      <c r="U93" s="69" t="str">
        <f>INDEX($Z$80:$Z$87,$H$80)</f>
        <v>Marcel</v>
      </c>
      <c r="V93" s="70">
        <f>INDEX($AA$80:$AA$87,$H$80)</f>
        <v>19</v>
      </c>
      <c r="W93" s="68" t="str">
        <f>INDEX($Y$80:$Y$87,$I$80)</f>
        <v>Kalkman</v>
      </c>
      <c r="X93" s="69" t="str">
        <f>INDEX($Z$80:$Z$87,$I$80)</f>
        <v>Jarden</v>
      </c>
      <c r="Y93" s="70" t="str">
        <f>INDEX($AA$80:$AA$87,$I$80)</f>
        <v>kein</v>
      </c>
      <c r="Z93" s="68" t="str">
        <f>INDEX($Y$80:$Y$87,$J$80)</f>
        <v>Schäpper</v>
      </c>
      <c r="AA93" s="69" t="str">
        <f>INDEX($Z$80:$Z$87,$J$80)</f>
        <v>Benjamin</v>
      </c>
      <c r="AB93" s="70" t="str">
        <f>INDEX($AA$80:$AA$87,$J$80)</f>
        <v>kein</v>
      </c>
      <c r="AC93" s="68" t="str">
        <f>INDEX($Y$80:$Y$87,$K$80)</f>
        <v>Kalt</v>
      </c>
      <c r="AD93" s="69" t="str">
        <f>INDEX($Z$80:$Z$87,$K$80)</f>
        <v>Angela</v>
      </c>
      <c r="AE93" s="70">
        <f>INDEX($AA$80:$AA$87,$K$80)</f>
        <v>29</v>
      </c>
      <c r="AF93" s="68" t="e">
        <f>INDEX($Y$80:$Y$87,$L$80)</f>
        <v>#VALUE!</v>
      </c>
      <c r="AG93" s="69" t="e">
        <f>INDEX($Z$80:$Z$87,$L$80)</f>
        <v>#VALUE!</v>
      </c>
      <c r="AH93" s="70" t="e">
        <f>INDEX($AA$80:$AA$87,$L$80)</f>
        <v>#VALUE!</v>
      </c>
      <c r="AI93" s="68" t="e">
        <f>INDEX($Y$80:$Y$87,$M$80)</f>
        <v>#VALUE!</v>
      </c>
      <c r="AJ93" s="69" t="e">
        <f>INDEX($Z$80:$Z$87,$M$80)</f>
        <v>#VALUE!</v>
      </c>
      <c r="AK93" s="70" t="e">
        <f>INDEX($AA$80:$AA$87,$M$80)</f>
        <v>#VALUE!</v>
      </c>
      <c r="AL93" s="68" t="e">
        <f>INDEX($Y$80:$Y$87,$N$80)</f>
        <v>#VALUE!</v>
      </c>
      <c r="AM93" s="69" t="e">
        <f>INDEX($Z$80:$Z$87,$N$80)</f>
        <v>#VALUE!</v>
      </c>
      <c r="AN93" s="70" t="e">
        <f>INDEX($AA$80:$AA$87,$N$80)</f>
        <v>#VALUE!</v>
      </c>
      <c r="AO93" s="68" t="e">
        <f>INDEX($Y$80:$Y$87,$O$80)</f>
        <v>#VALUE!</v>
      </c>
      <c r="AP93" s="69" t="e">
        <f>INDEX($Z$80:$Z$87,$O$80)</f>
        <v>#VALUE!</v>
      </c>
      <c r="AQ93" s="70" t="e">
        <f>INDEX($AA$80:$AA$87,$O$80)</f>
        <v>#VALUE!</v>
      </c>
    </row>
    <row r="94" spans="1:43" x14ac:dyDescent="0.25">
      <c r="A94" s="35"/>
      <c r="B94" s="71" t="str">
        <f>INDEX($AB$80:$AB$87,$B$80)</f>
        <v>Hodzic</v>
      </c>
      <c r="C94" s="72" t="str">
        <f>INDEX($AC$80:$AC$87,$B$80)</f>
        <v>Levin</v>
      </c>
      <c r="D94" s="73" t="str">
        <f>INDEX($AD$80:$AD$87,$B$80)</f>
        <v>kein</v>
      </c>
      <c r="E94" s="71" t="str">
        <f>INDEX($AB$80:$AB$87,$C$80)</f>
        <v/>
      </c>
      <c r="F94" s="72" t="str">
        <f>INDEX($AC$80:$AC$87,$C$80)</f>
        <v/>
      </c>
      <c r="G94" s="73" t="str">
        <f>INDEX($AD$80:$AD$87,$C$80)</f>
        <v/>
      </c>
      <c r="H94" s="71" t="str">
        <f>INDEX($AB$80:$AB$87,$D$80)</f>
        <v>Torsello</v>
      </c>
      <c r="I94" s="72" t="str">
        <f>INDEX($AC$80:$AC$87,$D$80)</f>
        <v>Marco</v>
      </c>
      <c r="J94" s="73" t="str">
        <f>INDEX($AD$80:$AD$87,$D$80)</f>
        <v>kein</v>
      </c>
      <c r="K94" s="71" t="str">
        <f>INDEX($AB$80:$AB$87,$E$80)</f>
        <v>Hodzic</v>
      </c>
      <c r="L94" s="72" t="str">
        <f>INDEX($AC$80:$AC$87,$E$80)</f>
        <v>Levin</v>
      </c>
      <c r="M94" s="73" t="str">
        <f>INDEX($AD$80:$AD$87,$E$80)</f>
        <v>kein</v>
      </c>
      <c r="N94" s="71" t="str">
        <f>INDEX($AB$80:$AB$87,$F$80)</f>
        <v>Bächler</v>
      </c>
      <c r="O94" s="72" t="str">
        <f>INDEX($AC$80:$AC$87,$F$80)</f>
        <v>Sandro</v>
      </c>
      <c r="P94" s="73" t="str">
        <f>INDEX($AD$80:$AD$87,$F$80)</f>
        <v>kein</v>
      </c>
      <c r="Q94" s="71" t="str">
        <f>INDEX($AB$80:$AB$87,$G$80)</f>
        <v>Hodzic</v>
      </c>
      <c r="R94" s="72" t="str">
        <f>INDEX($AC$80:$AC$87,$G$80)</f>
        <v>Levin</v>
      </c>
      <c r="S94" s="73" t="str">
        <f>INDEX($AD$80:$AD$87,$G$80)</f>
        <v>kein</v>
      </c>
      <c r="T94" s="71" t="str">
        <f>INDEX($AB$80:$AB$87,$H$80)</f>
        <v/>
      </c>
      <c r="U94" s="72" t="str">
        <f>INDEX($AC$80:$AC$87,$H$80)</f>
        <v/>
      </c>
      <c r="V94" s="73" t="str">
        <f>INDEX($AD$80:$AD$87,$H$80)</f>
        <v/>
      </c>
      <c r="W94" s="71" t="str">
        <f>INDEX($AB$80:$AB$87,$I$80)</f>
        <v>Torsello</v>
      </c>
      <c r="X94" s="72" t="str">
        <f>INDEX($AC$80:$AC$87,$I$80)</f>
        <v>Marco</v>
      </c>
      <c r="Y94" s="73" t="str">
        <f>INDEX($AD$80:$AD$87,$I$80)</f>
        <v>kein</v>
      </c>
      <c r="Z94" s="71" t="str">
        <f>INDEX($AB$80:$AB$87,$J$80)</f>
        <v>Hodzic</v>
      </c>
      <c r="AA94" s="72" t="str">
        <f>INDEX($AC$80:$AC$87,$J$80)</f>
        <v>Levin</v>
      </c>
      <c r="AB94" s="73" t="str">
        <f>INDEX($AD$80:$AD$87,$J$80)</f>
        <v>kein</v>
      </c>
      <c r="AC94" s="71" t="str">
        <f>INDEX($AB$80:$AB$87,$K$80)</f>
        <v>Bächler</v>
      </c>
      <c r="AD94" s="72" t="str">
        <f>INDEX($AC$80:$AC$87,$K$80)</f>
        <v>Sandro</v>
      </c>
      <c r="AE94" s="73" t="str">
        <f>INDEX($AD$80:$AD$87,$K$80)</f>
        <v>kein</v>
      </c>
      <c r="AF94" s="71" t="e">
        <f>INDEX($AB$80:$AB$87,$L$80)</f>
        <v>#VALUE!</v>
      </c>
      <c r="AG94" s="72" t="e">
        <f>INDEX($AC$80:$AC$87,$L$80)</f>
        <v>#VALUE!</v>
      </c>
      <c r="AH94" s="73" t="e">
        <f>INDEX($AD$80:$AD$87,$L$80)</f>
        <v>#VALUE!</v>
      </c>
      <c r="AI94" s="71" t="e">
        <f>INDEX($AB$80:$AB$87,$M$80)</f>
        <v>#VALUE!</v>
      </c>
      <c r="AJ94" s="72" t="e">
        <f>INDEX($AC$80:$AC$87,$M$80)</f>
        <v>#VALUE!</v>
      </c>
      <c r="AK94" s="73" t="e">
        <f>INDEX($AD$80:$AD$87,$M$80)</f>
        <v>#VALUE!</v>
      </c>
      <c r="AL94" s="71" t="e">
        <f>INDEX($AB$80:$AB$87,$N$80)</f>
        <v>#VALUE!</v>
      </c>
      <c r="AM94" s="72" t="e">
        <f>INDEX($AC$80:$AC$87,$N$80)</f>
        <v>#VALUE!</v>
      </c>
      <c r="AN94" s="73" t="e">
        <f>INDEX($AD$80:$AD$87,$N$80)</f>
        <v>#VALUE!</v>
      </c>
      <c r="AO94" s="71" t="e">
        <f>INDEX($AB$80:$AB$87,$O$80)</f>
        <v>#VALUE!</v>
      </c>
      <c r="AP94" s="72" t="e">
        <f>INDEX($AC$80:$AC$87,$O$80)</f>
        <v>#VALUE!</v>
      </c>
      <c r="AQ94" s="73" t="e">
        <f>INDEX($AD$80:$AD$87,$O$80)</f>
        <v>#VALUE!</v>
      </c>
    </row>
    <row r="95" spans="1:43" x14ac:dyDescent="0.25">
      <c r="A95" s="36"/>
      <c r="B95" s="65" t="e">
        <f>INDEX($S$80:$S$87,$B$81)</f>
        <v>#VALUE!</v>
      </c>
      <c r="C95" s="66" t="e">
        <f>INDEX($T$80:$T$87,$B$81)</f>
        <v>#VALUE!</v>
      </c>
      <c r="D95" s="67" t="e">
        <f>INDEX($U$80:$U$87,$B$81)</f>
        <v>#VALUE!</v>
      </c>
      <c r="E95" s="65" t="str">
        <f>INDEX($S$80:$S$87,$C$81)</f>
        <v>Schönenberger</v>
      </c>
      <c r="F95" s="66" t="str">
        <f>INDEX($T$80:$T$87,$C$81)</f>
        <v>Myrta</v>
      </c>
      <c r="G95" s="67" t="str">
        <f>INDEX($U$80:$U$87,$C$81)</f>
        <v>kein</v>
      </c>
      <c r="H95" s="65" t="str">
        <f>INDEX($S$80:$S$87,$D$81)</f>
        <v>Fehr</v>
      </c>
      <c r="I95" s="66" t="str">
        <f>INDEX($T$80:$T$87,$D$81)</f>
        <v>Patrick</v>
      </c>
      <c r="J95" s="67">
        <f>INDEX($U$80:$U$87,$D$81)</f>
        <v>18</v>
      </c>
      <c r="K95" s="65" t="str">
        <f>INDEX($S$80:$S$87,$E$81)</f>
        <v>Unternährer</v>
      </c>
      <c r="L95" s="66" t="str">
        <f>INDEX($T$80:$T$87,$E$81)</f>
        <v>Peter</v>
      </c>
      <c r="M95" s="67">
        <f>INDEX($U$80:$U$87,$E$81)</f>
        <v>24</v>
      </c>
      <c r="N95" s="65" t="e">
        <f>INDEX($S$80:$S$87,$F$81)</f>
        <v>#VALUE!</v>
      </c>
      <c r="O95" s="66" t="e">
        <f>INDEX($T$80:$T$87,$F$81)</f>
        <v>#VALUE!</v>
      </c>
      <c r="P95" s="67" t="e">
        <f>INDEX($U$80:$U$87,$F$81)</f>
        <v>#VALUE!</v>
      </c>
      <c r="Q95" s="65" t="e">
        <f>INDEX($S$80:$S$87,$G$81)</f>
        <v>#VALUE!</v>
      </c>
      <c r="R95" s="66" t="e">
        <f>INDEX($T$80:$T$87,$G$81)</f>
        <v>#VALUE!</v>
      </c>
      <c r="S95" s="67" t="e">
        <f>INDEX($U$80:$U$87,$G$81)</f>
        <v>#VALUE!</v>
      </c>
      <c r="T95" s="65" t="str">
        <f>INDEX($S$80:$S$87,$H$81)</f>
        <v>Schönenberger</v>
      </c>
      <c r="U95" s="66" t="str">
        <f>INDEX($T$80:$T$87,$H$81)</f>
        <v>Myrta</v>
      </c>
      <c r="V95" s="67" t="str">
        <f>INDEX($U$80:$U$87,$H$81)</f>
        <v>kein</v>
      </c>
      <c r="W95" s="65" t="str">
        <f>INDEX($S$80:$S$87,$I$81)</f>
        <v>Fehr</v>
      </c>
      <c r="X95" s="66" t="str">
        <f>INDEX($T$80:$T$87,$I$81)</f>
        <v>Patrick</v>
      </c>
      <c r="Y95" s="67">
        <f>INDEX($U$80:$U$87,$I$81)</f>
        <v>18</v>
      </c>
      <c r="Z95" s="65" t="str">
        <f>INDEX($S$80:$S$87,$J$81)</f>
        <v>Unternährer</v>
      </c>
      <c r="AA95" s="66" t="str">
        <f>INDEX($T$80:$T$87,$J$81)</f>
        <v>Peter</v>
      </c>
      <c r="AB95" s="67">
        <f>INDEX($U$80:$U$87,$J$81)</f>
        <v>24</v>
      </c>
      <c r="AC95" s="65" t="e">
        <f>INDEX($S$80:$S$87,$K$81)</f>
        <v>#VALUE!</v>
      </c>
      <c r="AD95" s="66" t="e">
        <f>INDEX($T$80:$T$87,$K$81)</f>
        <v>#VALUE!</v>
      </c>
      <c r="AE95" s="67" t="e">
        <f>INDEX($U$80:$U$87,$K$81)</f>
        <v>#VALUE!</v>
      </c>
      <c r="AF95" s="65" t="e">
        <f>INDEX($S$80:$S$87,$L$81)</f>
        <v>#VALUE!</v>
      </c>
      <c r="AG95" s="66" t="e">
        <f>INDEX($T$80:$T$87,$L$81)</f>
        <v>#VALUE!</v>
      </c>
      <c r="AH95" s="67" t="e">
        <f>INDEX($U$80:$U$87,$L$81)</f>
        <v>#VALUE!</v>
      </c>
      <c r="AI95" s="65" t="e">
        <f>INDEX($S$80:$S$87,$M$81)</f>
        <v>#VALUE!</v>
      </c>
      <c r="AJ95" s="66" t="e">
        <f>INDEX($T$80:$T$87,$M$81)</f>
        <v>#VALUE!</v>
      </c>
      <c r="AK95" s="67" t="e">
        <f>INDEX($U$80:$U$87,$M$81)</f>
        <v>#VALUE!</v>
      </c>
      <c r="AL95" s="65" t="e">
        <f>INDEX($S$80:$S$87,$N$81)</f>
        <v>#VALUE!</v>
      </c>
      <c r="AM95" s="66" t="e">
        <f>INDEX($T$80:$T$87,$N$81)</f>
        <v>#VALUE!</v>
      </c>
      <c r="AN95" s="67" t="e">
        <f>INDEX($U$80:$U$87,$N$81)</f>
        <v>#VALUE!</v>
      </c>
      <c r="AO95" s="65" t="e">
        <f>INDEX($S$80:$S$87,$O$81)</f>
        <v>#VALUE!</v>
      </c>
      <c r="AP95" s="66" t="e">
        <f>INDEX($T$80:$T$87,$O$81)</f>
        <v>#VALUE!</v>
      </c>
      <c r="AQ95" s="67" t="e">
        <f>INDEX($U$80:$U$87,$O$81)</f>
        <v>#VALUE!</v>
      </c>
    </row>
    <row r="96" spans="1:43" x14ac:dyDescent="0.25">
      <c r="A96" s="33" t="s">
        <v>60</v>
      </c>
      <c r="B96" s="68" t="e">
        <f>INDEX($V$80:$V$87,$B$81)</f>
        <v>#VALUE!</v>
      </c>
      <c r="C96" s="69" t="e">
        <f>INDEX($W$80:$W$87,$B$81)</f>
        <v>#VALUE!</v>
      </c>
      <c r="D96" s="70" t="e">
        <f>INDEX($X$80:$X$87,$B$81)</f>
        <v>#VALUE!</v>
      </c>
      <c r="E96" s="68" t="str">
        <f>INDEX($V$80:$V$87,$C$81)</f>
        <v>Zeberli</v>
      </c>
      <c r="F96" s="69" t="str">
        <f>INDEX($W$80:$W$87,$C$81)</f>
        <v>Jacqueline</v>
      </c>
      <c r="G96" s="70" t="str">
        <f>INDEX($X$80:$X$87,$C$81)</f>
        <v>kein</v>
      </c>
      <c r="H96" s="68" t="str">
        <f>INDEX($V$80:$V$87,$D$81)</f>
        <v>Bacchi</v>
      </c>
      <c r="I96" s="69" t="str">
        <f>INDEX($W$80:$W$87,$D$81)</f>
        <v>Pascal</v>
      </c>
      <c r="J96" s="70">
        <f>INDEX($X$80:$X$87,$D$81)</f>
        <v>24</v>
      </c>
      <c r="K96" s="68" t="str">
        <f>INDEX($V$80:$V$87,$E$81)</f>
        <v>Seiler</v>
      </c>
      <c r="L96" s="69" t="str">
        <f>INDEX($W$80:$W$87,$E$81)</f>
        <v>Franz</v>
      </c>
      <c r="M96" s="70">
        <f>INDEX($X$80:$X$87,$E$81)</f>
        <v>20</v>
      </c>
      <c r="N96" s="68" t="e">
        <f>INDEX($V$80:$V$87,$F$81)</f>
        <v>#VALUE!</v>
      </c>
      <c r="O96" s="69" t="e">
        <f>INDEX($W$80:$W$87,$F$81)</f>
        <v>#VALUE!</v>
      </c>
      <c r="P96" s="70" t="e">
        <f>INDEX($X$80:$X$87,$F$81)</f>
        <v>#VALUE!</v>
      </c>
      <c r="Q96" s="68" t="e">
        <f>INDEX($V$80:$V$87,$G$81)</f>
        <v>#VALUE!</v>
      </c>
      <c r="R96" s="69" t="e">
        <f>INDEX($W$80:$W$87,$G$81)</f>
        <v>#VALUE!</v>
      </c>
      <c r="S96" s="70" t="e">
        <f>INDEX($X$80:$X$87,$G$81)</f>
        <v>#VALUE!</v>
      </c>
      <c r="T96" s="68" t="str">
        <f>INDEX($V$80:$V$87,$H$81)</f>
        <v>Zeberli</v>
      </c>
      <c r="U96" s="69" t="str">
        <f>INDEX($W$80:$W$87,$H$81)</f>
        <v>Jacqueline</v>
      </c>
      <c r="V96" s="70" t="str">
        <f>INDEX($X$80:$X$87,$H$81)</f>
        <v>kein</v>
      </c>
      <c r="W96" s="68" t="str">
        <f>INDEX($V$80:$V$87,$I$81)</f>
        <v>Bacchi</v>
      </c>
      <c r="X96" s="69" t="str">
        <f>INDEX($W$80:$W$87,$I$81)</f>
        <v>Pascal</v>
      </c>
      <c r="Y96" s="70">
        <f>INDEX($X$80:$X$87,$I$81)</f>
        <v>24</v>
      </c>
      <c r="Z96" s="68" t="str">
        <f>INDEX($V$80:$V$87,$J$81)</f>
        <v>Seiler</v>
      </c>
      <c r="AA96" s="69" t="str">
        <f>INDEX($W$80:$W$87,$J$81)</f>
        <v>Franz</v>
      </c>
      <c r="AB96" s="70">
        <f>INDEX($X$80:$X$87,$J$81)</f>
        <v>20</v>
      </c>
      <c r="AC96" s="68" t="e">
        <f>INDEX($V$80:$V$87,$K$81)</f>
        <v>#VALUE!</v>
      </c>
      <c r="AD96" s="69" t="e">
        <f>INDEX($W$80:$W$87,$K$81)</f>
        <v>#VALUE!</v>
      </c>
      <c r="AE96" s="70" t="e">
        <f>INDEX($X$80:$X$87,$K$81)</f>
        <v>#VALUE!</v>
      </c>
      <c r="AF96" s="68" t="e">
        <f>INDEX($V$80:$V$87,$L$81)</f>
        <v>#VALUE!</v>
      </c>
      <c r="AG96" s="69" t="e">
        <f>INDEX($W$80:$W$87,$L$81)</f>
        <v>#VALUE!</v>
      </c>
      <c r="AH96" s="70" t="e">
        <f>INDEX($X$80:$X$87,$L$81)</f>
        <v>#VALUE!</v>
      </c>
      <c r="AI96" s="68" t="e">
        <f>INDEX($V$80:$V$87,$M$81)</f>
        <v>#VALUE!</v>
      </c>
      <c r="AJ96" s="69" t="e">
        <f>INDEX($W$80:$W$87,$M$81)</f>
        <v>#VALUE!</v>
      </c>
      <c r="AK96" s="70" t="e">
        <f>INDEX($X$80:$X$87,$M$81)</f>
        <v>#VALUE!</v>
      </c>
      <c r="AL96" s="68" t="e">
        <f>INDEX($V$80:$V$87,$N$81)</f>
        <v>#VALUE!</v>
      </c>
      <c r="AM96" s="69" t="e">
        <f>INDEX($W$80:$W$87,$N$81)</f>
        <v>#VALUE!</v>
      </c>
      <c r="AN96" s="70" t="e">
        <f>INDEX($X$80:$X$87,$N$81)</f>
        <v>#VALUE!</v>
      </c>
      <c r="AO96" s="68" t="e">
        <f>INDEX($V$80:$V$87,$O$81)</f>
        <v>#VALUE!</v>
      </c>
      <c r="AP96" s="69" t="e">
        <f>INDEX($W$80:$W$87,$O$81)</f>
        <v>#VALUE!</v>
      </c>
      <c r="AQ96" s="70" t="e">
        <f>INDEX($X$80:$X$87,$O$81)</f>
        <v>#VALUE!</v>
      </c>
    </row>
    <row r="97" spans="1:43" s="59" customFormat="1" x14ac:dyDescent="0.25">
      <c r="A97" s="33"/>
      <c r="B97" s="68" t="e">
        <f>INDEX($Y$80:$Y$87,$B$81)</f>
        <v>#VALUE!</v>
      </c>
      <c r="C97" s="69" t="e">
        <f>INDEX($Z$80:$Z$87,$B$81)</f>
        <v>#VALUE!</v>
      </c>
      <c r="D97" s="70" t="e">
        <f>INDEX($AA$80:$AA$87,$B$81)</f>
        <v>#VALUE!</v>
      </c>
      <c r="E97" s="68" t="str">
        <f>INDEX($Y$80:$Y$87,$C$81)</f>
        <v>Kalt</v>
      </c>
      <c r="F97" s="69" t="str">
        <f>INDEX($Z$80:$Z$87,$C$81)</f>
        <v>Angela</v>
      </c>
      <c r="G97" s="70">
        <f>INDEX($AA$80:$AA$87,$C$81)</f>
        <v>29</v>
      </c>
      <c r="H97" s="68" t="str">
        <f>INDEX($Y$80:$Y$87,$D$81)</f>
        <v>Simeaner</v>
      </c>
      <c r="I97" s="69" t="str">
        <f>INDEX($Z$80:$Z$87,$D$81)</f>
        <v>Andreas</v>
      </c>
      <c r="J97" s="70">
        <f>INDEX($AA$80:$AA$87,$D$81)</f>
        <v>26</v>
      </c>
      <c r="K97" s="68" t="str">
        <f>INDEX($Y$80:$Y$87,$E$81)</f>
        <v>Hutter</v>
      </c>
      <c r="L97" s="69" t="str">
        <f>INDEX($Z$80:$Z$87,$E$81)</f>
        <v>Marcel</v>
      </c>
      <c r="M97" s="70">
        <f>INDEX($AA$80:$AA$87,$E$81)</f>
        <v>19</v>
      </c>
      <c r="N97" s="68" t="e">
        <f>INDEX($Y$80:$Y$87,$F$81)</f>
        <v>#VALUE!</v>
      </c>
      <c r="O97" s="69" t="e">
        <f>INDEX($Z$80:$Z$87,$F$81)</f>
        <v>#VALUE!</v>
      </c>
      <c r="P97" s="70" t="e">
        <f>INDEX($AA$80:$AA$87,$F$81)</f>
        <v>#VALUE!</v>
      </c>
      <c r="Q97" s="68" t="e">
        <f>INDEX($Y$80:$Y$87,$G$81)</f>
        <v>#VALUE!</v>
      </c>
      <c r="R97" s="69" t="e">
        <f>INDEX($Z$80:$Z$87,$G$81)</f>
        <v>#VALUE!</v>
      </c>
      <c r="S97" s="70" t="e">
        <f>INDEX($AA$80:$AA$87,$G$81)</f>
        <v>#VALUE!</v>
      </c>
      <c r="T97" s="68" t="str">
        <f>INDEX($Y$80:$Y$87,$H$81)</f>
        <v>Kalt</v>
      </c>
      <c r="U97" s="69" t="str">
        <f>INDEX($Z$80:$Z$87,$H$81)</f>
        <v>Angela</v>
      </c>
      <c r="V97" s="70">
        <f>INDEX($AA$80:$AA$87,$H$81)</f>
        <v>29</v>
      </c>
      <c r="W97" s="68" t="str">
        <f>INDEX($Y$80:$Y$87,$I$81)</f>
        <v>Simeaner</v>
      </c>
      <c r="X97" s="69" t="str">
        <f>INDEX($Z$80:$Z$87,$I$81)</f>
        <v>Andreas</v>
      </c>
      <c r="Y97" s="70">
        <f>INDEX($AA$80:$AA$87,$I$81)</f>
        <v>26</v>
      </c>
      <c r="Z97" s="68" t="str">
        <f>INDEX($Y$80:$Y$87,$J$81)</f>
        <v>Hutter</v>
      </c>
      <c r="AA97" s="69" t="str">
        <f>INDEX($Z$80:$Z$87,$J$81)</f>
        <v>Marcel</v>
      </c>
      <c r="AB97" s="70">
        <f>INDEX($AA$80:$AA$87,$J$81)</f>
        <v>19</v>
      </c>
      <c r="AC97" s="68" t="e">
        <f>INDEX($Y$80:$Y$87,$K$81)</f>
        <v>#VALUE!</v>
      </c>
      <c r="AD97" s="69" t="e">
        <f>INDEX($Z$80:$Z$87,$K$81)</f>
        <v>#VALUE!</v>
      </c>
      <c r="AE97" s="70" t="e">
        <f>INDEX($AA$80:$AA$87,$K$81)</f>
        <v>#VALUE!</v>
      </c>
      <c r="AF97" s="68" t="e">
        <f>INDEX($Y$80:$Y$87,$L$81)</f>
        <v>#VALUE!</v>
      </c>
      <c r="AG97" s="69" t="e">
        <f>INDEX($Z$80:$Z$87,$L$81)</f>
        <v>#VALUE!</v>
      </c>
      <c r="AH97" s="70" t="e">
        <f>INDEX($AA$80:$AA$87,$L$81)</f>
        <v>#VALUE!</v>
      </c>
      <c r="AI97" s="68" t="e">
        <f>INDEX($Y$80:$Y$87,$M$81)</f>
        <v>#VALUE!</v>
      </c>
      <c r="AJ97" s="69" t="e">
        <f>INDEX($Z$80:$Z$87,$M$81)</f>
        <v>#VALUE!</v>
      </c>
      <c r="AK97" s="70" t="e">
        <f>INDEX($AA$80:$AA$87,$M$81)</f>
        <v>#VALUE!</v>
      </c>
      <c r="AL97" s="68" t="e">
        <f>INDEX($Y$80:$Y$87,$N$81)</f>
        <v>#VALUE!</v>
      </c>
      <c r="AM97" s="69" t="e">
        <f>INDEX($Z$80:$Z$87,$N$81)</f>
        <v>#VALUE!</v>
      </c>
      <c r="AN97" s="70" t="e">
        <f>INDEX($AA$80:$AA$87,$N$81)</f>
        <v>#VALUE!</v>
      </c>
      <c r="AO97" s="68" t="e">
        <f>INDEX($Y$80:$Y$87,$O$81)</f>
        <v>#VALUE!</v>
      </c>
      <c r="AP97" s="69" t="e">
        <f>INDEX($Z$80:$Z$87,$O$81)</f>
        <v>#VALUE!</v>
      </c>
      <c r="AQ97" s="70" t="e">
        <f>INDEX($AA$80:$AA$87,$O$81)</f>
        <v>#VALUE!</v>
      </c>
    </row>
    <row r="98" spans="1:43" x14ac:dyDescent="0.25">
      <c r="A98" s="35"/>
      <c r="B98" s="71" t="e">
        <f>INDEX($AB$80:$AB$87,$B$81)</f>
        <v>#VALUE!</v>
      </c>
      <c r="C98" s="72" t="e">
        <f>INDEX($AC$80:$AC$87,$B$81)</f>
        <v>#VALUE!</v>
      </c>
      <c r="D98" s="73" t="e">
        <f>INDEX($AD$80:$AD$87,$B$81)</f>
        <v>#VALUE!</v>
      </c>
      <c r="E98" s="71" t="str">
        <f>INDEX($AB$80:$AB$87,$C$81)</f>
        <v>Bächler</v>
      </c>
      <c r="F98" s="72" t="str">
        <f>INDEX($AC$80:$AC$87,$C$81)</f>
        <v>Sandro</v>
      </c>
      <c r="G98" s="73" t="str">
        <f>INDEX($AD$80:$AD$87,$C$81)</f>
        <v>kein</v>
      </c>
      <c r="H98" s="71" t="str">
        <f>INDEX($AB$80:$AB$87,$D$81)</f>
        <v/>
      </c>
      <c r="I98" s="72" t="str">
        <f>INDEX($AC$80:$AC$87,$D$81)</f>
        <v/>
      </c>
      <c r="J98" s="73" t="str">
        <f>INDEX($AD$80:$AD$87,$D$81)</f>
        <v/>
      </c>
      <c r="K98" s="71" t="str">
        <f>INDEX($AB$80:$AB$87,$E$81)</f>
        <v/>
      </c>
      <c r="L98" s="72" t="str">
        <f>INDEX($AC$80:$AC$87,$E$81)</f>
        <v/>
      </c>
      <c r="M98" s="73" t="str">
        <f>INDEX($AD$80:$AD$87,$E$81)</f>
        <v/>
      </c>
      <c r="N98" s="71" t="e">
        <f>INDEX($AB$80:$AB$87,$F$81)</f>
        <v>#VALUE!</v>
      </c>
      <c r="O98" s="72" t="e">
        <f>INDEX($AC$80:$AC$87,$F$81)</f>
        <v>#VALUE!</v>
      </c>
      <c r="P98" s="73" t="e">
        <f>INDEX($AD$80:$AD$87,$F$81)</f>
        <v>#VALUE!</v>
      </c>
      <c r="Q98" s="71" t="e">
        <f>INDEX($AB$80:$AB$87,$G$81)</f>
        <v>#VALUE!</v>
      </c>
      <c r="R98" s="72" t="e">
        <f>INDEX($AC$80:$AC$87,$G$81)</f>
        <v>#VALUE!</v>
      </c>
      <c r="S98" s="73" t="e">
        <f>INDEX($AD$80:$AD$87,$G$81)</f>
        <v>#VALUE!</v>
      </c>
      <c r="T98" s="71" t="str">
        <f>INDEX($AB$80:$AB$87,$H$81)</f>
        <v>Bächler</v>
      </c>
      <c r="U98" s="72" t="str">
        <f>INDEX($AC$80:$AC$87,$H$81)</f>
        <v>Sandro</v>
      </c>
      <c r="V98" s="73" t="str">
        <f>INDEX($AD$80:$AD$87,$H$81)</f>
        <v>kein</v>
      </c>
      <c r="W98" s="71" t="str">
        <f>INDEX($AB$80:$AB$87,$I$81)</f>
        <v/>
      </c>
      <c r="X98" s="72" t="str">
        <f>INDEX($AC$80:$AC$87,$I$81)</f>
        <v/>
      </c>
      <c r="Y98" s="73" t="str">
        <f>INDEX($AD$80:$AD$87,$I$81)</f>
        <v/>
      </c>
      <c r="Z98" s="71" t="str">
        <f>INDEX($AB$80:$AB$87,$J$81)</f>
        <v/>
      </c>
      <c r="AA98" s="72" t="str">
        <f>INDEX($AC$80:$AC$87,$J$81)</f>
        <v/>
      </c>
      <c r="AB98" s="73" t="str">
        <f>INDEX($AD$80:$AD$87,$J$81)</f>
        <v/>
      </c>
      <c r="AC98" s="71" t="e">
        <f>INDEX($AB$80:$AB$87,$K$81)</f>
        <v>#VALUE!</v>
      </c>
      <c r="AD98" s="72" t="e">
        <f>INDEX($AC$80:$AC$87,$K$81)</f>
        <v>#VALUE!</v>
      </c>
      <c r="AE98" s="73" t="e">
        <f>INDEX($AD$80:$AD$87,$K$81)</f>
        <v>#VALUE!</v>
      </c>
      <c r="AF98" s="71" t="e">
        <f>INDEX($AB$80:$AB$87,$L$81)</f>
        <v>#VALUE!</v>
      </c>
      <c r="AG98" s="72" t="e">
        <f>INDEX($AC$80:$AC$87,$L$81)</f>
        <v>#VALUE!</v>
      </c>
      <c r="AH98" s="73" t="e">
        <f>INDEX($AD$80:$AD$87,$L$81)</f>
        <v>#VALUE!</v>
      </c>
      <c r="AI98" s="71" t="e">
        <f>INDEX($AB$80:$AB$87,$M$81)</f>
        <v>#VALUE!</v>
      </c>
      <c r="AJ98" s="72" t="e">
        <f>INDEX($AC$80:$AC$87,$M$81)</f>
        <v>#VALUE!</v>
      </c>
      <c r="AK98" s="73" t="e">
        <f>INDEX($AD$80:$AD$87,$M$81)</f>
        <v>#VALUE!</v>
      </c>
      <c r="AL98" s="71" t="e">
        <f>INDEX($AB$80:$AB$87,$N$81)</f>
        <v>#VALUE!</v>
      </c>
      <c r="AM98" s="72" t="e">
        <f>INDEX($AC$80:$AC$87,$N$81)</f>
        <v>#VALUE!</v>
      </c>
      <c r="AN98" s="73" t="e">
        <f>INDEX($AD$80:$AD$87,$N$81)</f>
        <v>#VALUE!</v>
      </c>
      <c r="AO98" s="71" t="e">
        <f>INDEX($AB$80:$AB$87,$O$81)</f>
        <v>#VALUE!</v>
      </c>
      <c r="AP98" s="72" t="e">
        <f>INDEX($AC$80:$AC$87,$O$81)</f>
        <v>#VALUE!</v>
      </c>
      <c r="AQ98" s="73" t="e">
        <f>INDEX($AD$80:$AD$87,$O$81)</f>
        <v>#VALUE!</v>
      </c>
    </row>
    <row r="99" spans="1:43" x14ac:dyDescent="0.25">
      <c r="A99" s="36"/>
      <c r="B99" s="65" t="str">
        <f>INDEX($S$80:$S$87,$B$82)</f>
        <v>Unternährer</v>
      </c>
      <c r="C99" s="66" t="str">
        <f>INDEX($T$80:$T$87,$B$82)</f>
        <v>Peter</v>
      </c>
      <c r="D99" s="67">
        <f>INDEX($U$80:$U$87,$B$82)</f>
        <v>24</v>
      </c>
      <c r="E99" s="65" t="str">
        <f>INDEX($S$80:$S$87,$C$82)</f>
        <v>Tellenbach</v>
      </c>
      <c r="F99" s="66" t="str">
        <f>INDEX($T$80:$T$87,$C$82)</f>
        <v>Hansruedi</v>
      </c>
      <c r="G99" s="67">
        <f>INDEX($U$80:$U$87,$C$82)</f>
        <v>35</v>
      </c>
      <c r="H99" s="65" t="str">
        <f>INDEX($S$80:$S$87,$D$82)</f>
        <v>Unternährer</v>
      </c>
      <c r="I99" s="66" t="str">
        <f>INDEX($T$80:$T$87,$D$82)</f>
        <v>Peter</v>
      </c>
      <c r="J99" s="67">
        <f>INDEX($U$80:$U$87,$D$82)</f>
        <v>24</v>
      </c>
      <c r="K99" s="65" t="str">
        <f>INDEX($S$80:$S$87,$E$82)</f>
        <v>Schönenberger</v>
      </c>
      <c r="L99" s="66" t="str">
        <f>INDEX($T$80:$T$87,$E$82)</f>
        <v>Myrta</v>
      </c>
      <c r="M99" s="67" t="str">
        <f>INDEX($U$80:$U$87,$E$82)</f>
        <v>kein</v>
      </c>
      <c r="N99" s="65" t="str">
        <f>INDEX($S$80:$S$87,$F$82)</f>
        <v>Unternährer</v>
      </c>
      <c r="O99" s="66" t="str">
        <f>INDEX($T$80:$T$87,$F$82)</f>
        <v>Peter</v>
      </c>
      <c r="P99" s="67">
        <f>INDEX($U$80:$U$87,$F$82)</f>
        <v>24</v>
      </c>
      <c r="Q99" s="65" t="str">
        <f>INDEX($S$80:$S$87,$G$82)</f>
        <v>Unternährer</v>
      </c>
      <c r="R99" s="66" t="str">
        <f>INDEX($T$80:$T$87,$G$82)</f>
        <v>Peter</v>
      </c>
      <c r="S99" s="67">
        <f>INDEX($U$80:$U$87,$G$82)</f>
        <v>24</v>
      </c>
      <c r="T99" s="65" t="str">
        <f>INDEX($S$80:$S$87,$H$82)</f>
        <v>Tellenbach</v>
      </c>
      <c r="U99" s="66" t="str">
        <f>INDEX($T$80:$T$87,$H$82)</f>
        <v>Hansruedi</v>
      </c>
      <c r="V99" s="67">
        <f>INDEX($U$80:$U$87,$H$82)</f>
        <v>35</v>
      </c>
      <c r="W99" s="65" t="str">
        <f>INDEX($S$80:$S$87,$I$82)</f>
        <v>Unternährer</v>
      </c>
      <c r="X99" s="66" t="str">
        <f>INDEX($T$80:$T$87,$I$82)</f>
        <v>Peter</v>
      </c>
      <c r="Y99" s="67">
        <f>INDEX($U$80:$U$87,$I$82)</f>
        <v>24</v>
      </c>
      <c r="Z99" s="65" t="str">
        <f>INDEX($S$80:$S$87,$J$82)</f>
        <v>Schönenberger</v>
      </c>
      <c r="AA99" s="66" t="str">
        <f>INDEX($T$80:$T$87,$J$82)</f>
        <v>Myrta</v>
      </c>
      <c r="AB99" s="67" t="str">
        <f>INDEX($U$80:$U$87,$J$82)</f>
        <v>kein</v>
      </c>
      <c r="AC99" s="65" t="str">
        <f>INDEX($S$80:$S$87,$K$82)</f>
        <v>Unternährer</v>
      </c>
      <c r="AD99" s="66" t="str">
        <f>INDEX($T$80:$T$87,$K$82)</f>
        <v>Peter</v>
      </c>
      <c r="AE99" s="67">
        <f>INDEX($U$80:$U$87,$K$82)</f>
        <v>24</v>
      </c>
      <c r="AF99" s="65" t="e">
        <f>INDEX($S$80:$S$87,$L$82)</f>
        <v>#VALUE!</v>
      </c>
      <c r="AG99" s="66" t="e">
        <f>INDEX($T$80:$T$87,$L$82)</f>
        <v>#VALUE!</v>
      </c>
      <c r="AH99" s="67" t="e">
        <f>INDEX($U$80:$U$87,$L$82)</f>
        <v>#VALUE!</v>
      </c>
      <c r="AI99" s="65" t="e">
        <f>INDEX($S$80:$S$87,$M$82)</f>
        <v>#VALUE!</v>
      </c>
      <c r="AJ99" s="66" t="e">
        <f>INDEX($T$80:$T$87,$M$82)</f>
        <v>#VALUE!</v>
      </c>
      <c r="AK99" s="67" t="e">
        <f>INDEX($U$80:$U$87,$M$82)</f>
        <v>#VALUE!</v>
      </c>
      <c r="AL99" s="65" t="e">
        <f>INDEX($S$80:$S$87,$N$82)</f>
        <v>#VALUE!</v>
      </c>
      <c r="AM99" s="66" t="e">
        <f>INDEX($T$80:$T$87,$N$82)</f>
        <v>#VALUE!</v>
      </c>
      <c r="AN99" s="67" t="e">
        <f>INDEX($U$80:$U$87,$N$82)</f>
        <v>#VALUE!</v>
      </c>
      <c r="AO99" s="65" t="e">
        <f>INDEX($S$80:$S$87,$O$82)</f>
        <v>#VALUE!</v>
      </c>
      <c r="AP99" s="66" t="e">
        <f>INDEX($T$80:$T$87,$O$82)</f>
        <v>#VALUE!</v>
      </c>
      <c r="AQ99" s="67" t="e">
        <f>INDEX($U$80:$U$87,$O$82)</f>
        <v>#VALUE!</v>
      </c>
    </row>
    <row r="100" spans="1:43" x14ac:dyDescent="0.25">
      <c r="A100" s="33" t="s">
        <v>61</v>
      </c>
      <c r="B100" s="68" t="str">
        <f>INDEX($V$80:$V$87,$B$82)</f>
        <v>Seiler</v>
      </c>
      <c r="C100" s="69" t="str">
        <f>INDEX($W$80:$W$87,$B$82)</f>
        <v>Franz</v>
      </c>
      <c r="D100" s="70">
        <f>INDEX($X$80:$X$87,$B$82)</f>
        <v>20</v>
      </c>
      <c r="E100" s="68" t="str">
        <f>INDEX($V$80:$V$87,$C$82)</f>
        <v>Fehr</v>
      </c>
      <c r="F100" s="69" t="str">
        <f>INDEX($W$80:$W$87,$C$82)</f>
        <v>Markus</v>
      </c>
      <c r="G100" s="70">
        <f>INDEX($X$80:$X$87,$C$82)</f>
        <v>48</v>
      </c>
      <c r="H100" s="68" t="str">
        <f>INDEX($V$80:$V$87,$D$82)</f>
        <v>Seiler</v>
      </c>
      <c r="I100" s="69" t="str">
        <f>INDEX($W$80:$W$87,$D$82)</f>
        <v>Franz</v>
      </c>
      <c r="J100" s="70">
        <f>INDEX($X$80:$X$87,$D$82)</f>
        <v>20</v>
      </c>
      <c r="K100" s="68" t="str">
        <f>INDEX($V$80:$V$87,$E$82)</f>
        <v>Zeberli</v>
      </c>
      <c r="L100" s="69" t="str">
        <f>INDEX($W$80:$W$87,$E$82)</f>
        <v>Jacqueline</v>
      </c>
      <c r="M100" s="70" t="str">
        <f>INDEX($X$80:$X$87,$E$82)</f>
        <v>kein</v>
      </c>
      <c r="N100" s="68" t="str">
        <f>INDEX($V$80:$V$87,$F$82)</f>
        <v>Seiler</v>
      </c>
      <c r="O100" s="69" t="str">
        <f>INDEX($W$80:$W$87,$F$82)</f>
        <v>Franz</v>
      </c>
      <c r="P100" s="70">
        <f>INDEX($X$80:$X$87,$F$82)</f>
        <v>20</v>
      </c>
      <c r="Q100" s="68" t="str">
        <f>INDEX($V$80:$V$87,$G$82)</f>
        <v>Seiler</v>
      </c>
      <c r="R100" s="69" t="str">
        <f>INDEX($W$80:$W$87,$G$82)</f>
        <v>Franz</v>
      </c>
      <c r="S100" s="70">
        <f>INDEX($X$80:$X$87,$G$82)</f>
        <v>20</v>
      </c>
      <c r="T100" s="68" t="str">
        <f>INDEX($V$80:$V$87,$H$82)</f>
        <v>Fehr</v>
      </c>
      <c r="U100" s="69" t="str">
        <f>INDEX($W$80:$W$87,$H$82)</f>
        <v>Markus</v>
      </c>
      <c r="V100" s="70">
        <f>INDEX($X$80:$X$87,$H$82)</f>
        <v>48</v>
      </c>
      <c r="W100" s="68" t="str">
        <f>INDEX($V$80:$V$87,$I$82)</f>
        <v>Seiler</v>
      </c>
      <c r="X100" s="69" t="str">
        <f>INDEX($W$80:$W$87,$I$82)</f>
        <v>Franz</v>
      </c>
      <c r="Y100" s="70">
        <f>INDEX($X$80:$X$87,$I$82)</f>
        <v>20</v>
      </c>
      <c r="Z100" s="68" t="str">
        <f>INDEX($V$80:$V$87,$J$82)</f>
        <v>Zeberli</v>
      </c>
      <c r="AA100" s="69" t="str">
        <f>INDEX($W$80:$W$87,$J$82)</f>
        <v>Jacqueline</v>
      </c>
      <c r="AB100" s="70" t="str">
        <f>INDEX($X$80:$X$87,$J$82)</f>
        <v>kein</v>
      </c>
      <c r="AC100" s="68" t="str">
        <f>INDEX($V$80:$V$87,$K$82)</f>
        <v>Seiler</v>
      </c>
      <c r="AD100" s="69" t="str">
        <f>INDEX($W$80:$W$87,$K$82)</f>
        <v>Franz</v>
      </c>
      <c r="AE100" s="70">
        <f>INDEX($X$80:$X$87,$K$82)</f>
        <v>20</v>
      </c>
      <c r="AF100" s="68" t="e">
        <f>INDEX($V$80:$V$87,$L$82)</f>
        <v>#VALUE!</v>
      </c>
      <c r="AG100" s="69" t="e">
        <f>INDEX($W$80:$W$87,$L$82)</f>
        <v>#VALUE!</v>
      </c>
      <c r="AH100" s="70" t="e">
        <f>INDEX($X$80:$X$87,$L$82)</f>
        <v>#VALUE!</v>
      </c>
      <c r="AI100" s="68" t="e">
        <f>INDEX($V$80:$V$87,$M$82)</f>
        <v>#VALUE!</v>
      </c>
      <c r="AJ100" s="69" t="e">
        <f>INDEX($W$80:$W$87,$M$82)</f>
        <v>#VALUE!</v>
      </c>
      <c r="AK100" s="70" t="e">
        <f>INDEX($X$80:$X$87,$M$82)</f>
        <v>#VALUE!</v>
      </c>
      <c r="AL100" s="68" t="e">
        <f>INDEX($V$80:$V$87,$N$82)</f>
        <v>#VALUE!</v>
      </c>
      <c r="AM100" s="69" t="e">
        <f>INDEX($W$80:$W$87,$N$82)</f>
        <v>#VALUE!</v>
      </c>
      <c r="AN100" s="70" t="e">
        <f>INDEX($X$80:$X$87,$N$82)</f>
        <v>#VALUE!</v>
      </c>
      <c r="AO100" s="68" t="e">
        <f>INDEX($V$80:$V$87,$O$82)</f>
        <v>#VALUE!</v>
      </c>
      <c r="AP100" s="69" t="e">
        <f>INDEX($W$80:$W$87,$O$82)</f>
        <v>#VALUE!</v>
      </c>
      <c r="AQ100" s="70" t="e">
        <f>INDEX($X$80:$X$87,$O$82)</f>
        <v>#VALUE!</v>
      </c>
    </row>
    <row r="101" spans="1:43" s="59" customFormat="1" x14ac:dyDescent="0.25">
      <c r="A101" s="33"/>
      <c r="B101" s="68" t="str">
        <f>INDEX($Y$80:$Y$87,$B$82)</f>
        <v>Hutter</v>
      </c>
      <c r="C101" s="69" t="str">
        <f>INDEX($Z$80:$Z$87,$B$82)</f>
        <v>Marcel</v>
      </c>
      <c r="D101" s="70">
        <f>INDEX($AA$80:$AA$87,$B$82)</f>
        <v>19</v>
      </c>
      <c r="E101" s="68" t="str">
        <f>INDEX($Y$80:$Y$87,$C$82)</f>
        <v>Schäpper</v>
      </c>
      <c r="F101" s="69" t="str">
        <f>INDEX($Z$80:$Z$87,$C$82)</f>
        <v>Benjamin</v>
      </c>
      <c r="G101" s="70" t="str">
        <f>INDEX($AA$80:$AA$87,$C$82)</f>
        <v>kein</v>
      </c>
      <c r="H101" s="68" t="str">
        <f>INDEX($Y$80:$Y$87,$D$82)</f>
        <v>Hutter</v>
      </c>
      <c r="I101" s="69" t="str">
        <f>INDEX($Z$80:$Z$87,$D$82)</f>
        <v>Marcel</v>
      </c>
      <c r="J101" s="70">
        <f>INDEX($AA$80:$AA$87,$D$82)</f>
        <v>19</v>
      </c>
      <c r="K101" s="68" t="str">
        <f>INDEX($Y$80:$Y$87,$E$82)</f>
        <v>Kalt</v>
      </c>
      <c r="L101" s="69" t="str">
        <f>INDEX($Z$80:$Z$87,$E$82)</f>
        <v>Angela</v>
      </c>
      <c r="M101" s="70">
        <f>INDEX($AA$80:$AA$87,$E$82)</f>
        <v>29</v>
      </c>
      <c r="N101" s="68" t="str">
        <f>INDEX($Y$80:$Y$87,$F$82)</f>
        <v>Hutter</v>
      </c>
      <c r="O101" s="69" t="str">
        <f>INDEX($Z$80:$Z$87,$F$82)</f>
        <v>Marcel</v>
      </c>
      <c r="P101" s="70">
        <f>INDEX($AA$80:$AA$87,$F$82)</f>
        <v>19</v>
      </c>
      <c r="Q101" s="68" t="str">
        <f>INDEX($Y$80:$Y$87,$G$82)</f>
        <v>Hutter</v>
      </c>
      <c r="R101" s="69" t="str">
        <f>INDEX($Z$80:$Z$87,$G$82)</f>
        <v>Marcel</v>
      </c>
      <c r="S101" s="70">
        <f>INDEX($AA$80:$AA$87,$G$82)</f>
        <v>19</v>
      </c>
      <c r="T101" s="68" t="str">
        <f>INDEX($Y$80:$Y$87,$H$82)</f>
        <v>Schäpper</v>
      </c>
      <c r="U101" s="69" t="str">
        <f>INDEX($Z$80:$Z$87,$H$82)</f>
        <v>Benjamin</v>
      </c>
      <c r="V101" s="70" t="str">
        <f>INDEX($AA$80:$AA$87,$H$82)</f>
        <v>kein</v>
      </c>
      <c r="W101" s="68" t="str">
        <f>INDEX($Y$80:$Y$87,$I$82)</f>
        <v>Hutter</v>
      </c>
      <c r="X101" s="69" t="str">
        <f>INDEX($Z$80:$Z$87,$I$82)</f>
        <v>Marcel</v>
      </c>
      <c r="Y101" s="70">
        <f>INDEX($AA$80:$AA$87,$I$82)</f>
        <v>19</v>
      </c>
      <c r="Z101" s="68" t="str">
        <f>INDEX($Y$80:$Y$87,$J$82)</f>
        <v>Kalt</v>
      </c>
      <c r="AA101" s="69" t="str">
        <f>INDEX($Z$80:$Z$87,$J$82)</f>
        <v>Angela</v>
      </c>
      <c r="AB101" s="70">
        <f>INDEX($AA$80:$AA$87,$J$82)</f>
        <v>29</v>
      </c>
      <c r="AC101" s="68" t="str">
        <f>INDEX($Y$80:$Y$87,$K$82)</f>
        <v>Hutter</v>
      </c>
      <c r="AD101" s="69" t="str">
        <f>INDEX($Z$80:$Z$87,$K$82)</f>
        <v>Marcel</v>
      </c>
      <c r="AE101" s="70">
        <f>INDEX($AA$80:$AA$87,$K$82)</f>
        <v>19</v>
      </c>
      <c r="AF101" s="68" t="e">
        <f>INDEX($Y$80:$Y$87,$L$82)</f>
        <v>#VALUE!</v>
      </c>
      <c r="AG101" s="69" t="e">
        <f>INDEX($Z$80:$Z$87,$L$82)</f>
        <v>#VALUE!</v>
      </c>
      <c r="AH101" s="70" t="e">
        <f>INDEX($AA$80:$AA$87,$L$82)</f>
        <v>#VALUE!</v>
      </c>
      <c r="AI101" s="68" t="e">
        <f>INDEX($Y$80:$Y$87,$M$82)</f>
        <v>#VALUE!</v>
      </c>
      <c r="AJ101" s="69" t="e">
        <f>INDEX($Z$80:$Z$87,$M$82)</f>
        <v>#VALUE!</v>
      </c>
      <c r="AK101" s="70" t="e">
        <f>INDEX($AA$80:$AA$87,$M$82)</f>
        <v>#VALUE!</v>
      </c>
      <c r="AL101" s="68" t="e">
        <f>INDEX($Y$80:$Y$87,$N$82)</f>
        <v>#VALUE!</v>
      </c>
      <c r="AM101" s="69" t="e">
        <f>INDEX($Z$80:$Z$87,$N$82)</f>
        <v>#VALUE!</v>
      </c>
      <c r="AN101" s="70" t="e">
        <f>INDEX($AA$80:$AA$87,$N$82)</f>
        <v>#VALUE!</v>
      </c>
      <c r="AO101" s="68" t="e">
        <f>INDEX($Y$80:$Y$87,$O$82)</f>
        <v>#VALUE!</v>
      </c>
      <c r="AP101" s="69" t="e">
        <f>INDEX($Z$80:$Z$87,$O$82)</f>
        <v>#VALUE!</v>
      </c>
      <c r="AQ101" s="70" t="e">
        <f>INDEX($AA$80:$AA$87,$O$82)</f>
        <v>#VALUE!</v>
      </c>
    </row>
    <row r="102" spans="1:43" x14ac:dyDescent="0.25">
      <c r="A102" s="35"/>
      <c r="B102" s="71" t="str">
        <f>INDEX($AB$80:$AB$87,$B$82)</f>
        <v/>
      </c>
      <c r="C102" s="72" t="str">
        <f>INDEX($AC$80:$AC$87,$B$82)</f>
        <v/>
      </c>
      <c r="D102" s="73" t="str">
        <f>INDEX($AD$80:$AD$87,$B$82)</f>
        <v/>
      </c>
      <c r="E102" s="71" t="str">
        <f>INDEX($AB$80:$AB$87,$C$82)</f>
        <v>Hodzic</v>
      </c>
      <c r="F102" s="72" t="str">
        <f>INDEX($AC$80:$AC$87,$C$82)</f>
        <v>Levin</v>
      </c>
      <c r="G102" s="73" t="str">
        <f>INDEX($AD$80:$AD$87,$C$82)</f>
        <v>kein</v>
      </c>
      <c r="H102" s="71" t="str">
        <f>INDEX($AB$80:$AB$87,$D$82)</f>
        <v/>
      </c>
      <c r="I102" s="72" t="str">
        <f>INDEX($AC$80:$AC$87,$D$82)</f>
        <v/>
      </c>
      <c r="J102" s="73" t="str">
        <f>INDEX($AD$80:$AD$87,$D$82)</f>
        <v/>
      </c>
      <c r="K102" s="71" t="str">
        <f>INDEX($AB$80:$AB$87,$E$82)</f>
        <v>Bächler</v>
      </c>
      <c r="L102" s="72" t="str">
        <f>INDEX($AC$80:$AC$87,$E$82)</f>
        <v>Sandro</v>
      </c>
      <c r="M102" s="73" t="str">
        <f>INDEX($AD$80:$AD$87,$E$82)</f>
        <v>kein</v>
      </c>
      <c r="N102" s="71" t="str">
        <f>INDEX($AB$80:$AB$87,$F$82)</f>
        <v/>
      </c>
      <c r="O102" s="72" t="str">
        <f>INDEX($AC$80:$AC$87,$F$82)</f>
        <v/>
      </c>
      <c r="P102" s="73" t="str">
        <f>INDEX($AD$80:$AD$87,$F$82)</f>
        <v/>
      </c>
      <c r="Q102" s="71" t="str">
        <f>INDEX($AB$80:$AB$87,$G$82)</f>
        <v/>
      </c>
      <c r="R102" s="72" t="str">
        <f>INDEX($AC$80:$AC$87,$G$82)</f>
        <v/>
      </c>
      <c r="S102" s="73" t="str">
        <f>INDEX($AD$80:$AD$87,$G$82)</f>
        <v/>
      </c>
      <c r="T102" s="71" t="str">
        <f>INDEX($AB$80:$AB$87,$H$82)</f>
        <v>Hodzic</v>
      </c>
      <c r="U102" s="72" t="str">
        <f>INDEX($AC$80:$AC$87,$H$82)</f>
        <v>Levin</v>
      </c>
      <c r="V102" s="73" t="str">
        <f>INDEX($AD$80:$AD$87,$H$82)</f>
        <v>kein</v>
      </c>
      <c r="W102" s="71" t="str">
        <f>INDEX($AB$80:$AB$87,$I$82)</f>
        <v/>
      </c>
      <c r="X102" s="72" t="str">
        <f>INDEX($AC$80:$AC$87,$I$82)</f>
        <v/>
      </c>
      <c r="Y102" s="73" t="str">
        <f>INDEX($AD$80:$AD$87,$I$82)</f>
        <v/>
      </c>
      <c r="Z102" s="71" t="str">
        <f>INDEX($AB$80:$AB$87,$J$82)</f>
        <v>Bächler</v>
      </c>
      <c r="AA102" s="72" t="str">
        <f>INDEX($AC$80:$AC$87,$J$82)</f>
        <v>Sandro</v>
      </c>
      <c r="AB102" s="73" t="str">
        <f>INDEX($AD$80:$AD$87,$J$82)</f>
        <v>kein</v>
      </c>
      <c r="AC102" s="71" t="str">
        <f>INDEX($AB$80:$AB$87,$K$82)</f>
        <v/>
      </c>
      <c r="AD102" s="72" t="str">
        <f>INDEX($AC$80:$AC$87,$K$82)</f>
        <v/>
      </c>
      <c r="AE102" s="73" t="str">
        <f>INDEX($AD$80:$AD$87,$K$82)</f>
        <v/>
      </c>
      <c r="AF102" s="71" t="e">
        <f>INDEX($AB$80:$AB$87,$L$82)</f>
        <v>#VALUE!</v>
      </c>
      <c r="AG102" s="72" t="e">
        <f>INDEX($AC$80:$AC$87,$L$82)</f>
        <v>#VALUE!</v>
      </c>
      <c r="AH102" s="73" t="e">
        <f>INDEX($AD$80:$AD$87,$L$82)</f>
        <v>#VALUE!</v>
      </c>
      <c r="AI102" s="71" t="e">
        <f>INDEX($AB$80:$AB$87,$M$82)</f>
        <v>#VALUE!</v>
      </c>
      <c r="AJ102" s="72" t="e">
        <f>INDEX($AC$80:$AC$87,$M$82)</f>
        <v>#VALUE!</v>
      </c>
      <c r="AK102" s="73" t="e">
        <f>INDEX($AD$80:$AD$87,$M$82)</f>
        <v>#VALUE!</v>
      </c>
      <c r="AL102" s="71" t="e">
        <f>INDEX($AB$80:$AB$87,$N$82)</f>
        <v>#VALUE!</v>
      </c>
      <c r="AM102" s="72" t="e">
        <f>INDEX($AC$80:$AC$87,$N$82)</f>
        <v>#VALUE!</v>
      </c>
      <c r="AN102" s="73" t="e">
        <f>INDEX($AD$80:$AD$87,$N$82)</f>
        <v>#VALUE!</v>
      </c>
      <c r="AO102" s="71" t="e">
        <f>INDEX($AB$80:$AB$87,$O$82)</f>
        <v>#VALUE!</v>
      </c>
      <c r="AP102" s="72" t="e">
        <f>INDEX($AC$80:$AC$87,$O$82)</f>
        <v>#VALUE!</v>
      </c>
      <c r="AQ102" s="73" t="e">
        <f>INDEX($AD$80:$AD$87,$O$82)</f>
        <v>#VALUE!</v>
      </c>
    </row>
    <row r="103" spans="1:43" x14ac:dyDescent="0.25">
      <c r="A103" s="36"/>
      <c r="B103" s="65" t="str">
        <f>INDEX($S$80:$S$87,$B$83)</f>
        <v>Sieber</v>
      </c>
      <c r="C103" s="66" t="str">
        <f>INDEX($T$80:$T$87,$B$83)</f>
        <v>Heini</v>
      </c>
      <c r="D103" s="67" t="str">
        <f>INDEX($U$80:$U$87,$B$83)</f>
        <v>kein</v>
      </c>
      <c r="E103" s="65" t="str">
        <f>INDEX($S$80:$S$87,$C$83)</f>
        <v>Fehr</v>
      </c>
      <c r="F103" s="66" t="str">
        <f>INDEX($T$80:$T$87,$C$83)</f>
        <v>Patrick</v>
      </c>
      <c r="G103" s="67">
        <f>INDEX($U$80:$U$87,$C$83)</f>
        <v>18</v>
      </c>
      <c r="H103" s="65" t="e">
        <f>INDEX($S$80:$S$87,$D$83)</f>
        <v>#VALUE!</v>
      </c>
      <c r="I103" s="66" t="e">
        <f>INDEX($T$80:$T$87,$D$83)</f>
        <v>#VALUE!</v>
      </c>
      <c r="J103" s="67" t="e">
        <f>INDEX($U$80:$U$87,$D$83)</f>
        <v>#VALUE!</v>
      </c>
      <c r="K103" s="65" t="str">
        <f>INDEX($S$80:$S$87,$E$83)</f>
        <v>Sieber</v>
      </c>
      <c r="L103" s="66" t="str">
        <f>INDEX($T$80:$T$87,$E$83)</f>
        <v>Heini</v>
      </c>
      <c r="M103" s="67" t="str">
        <f>INDEX($U$80:$U$87,$E$83)</f>
        <v>kein</v>
      </c>
      <c r="N103" s="65" t="str">
        <f>INDEX($S$80:$S$87,$F$83)</f>
        <v>Fehr</v>
      </c>
      <c r="O103" s="66" t="str">
        <f>INDEX($T$80:$T$87,$F$83)</f>
        <v>Patrick</v>
      </c>
      <c r="P103" s="67">
        <f>INDEX($U$80:$U$87,$F$83)</f>
        <v>18</v>
      </c>
      <c r="Q103" s="65" t="str">
        <f>INDEX($S$80:$S$87,$G$83)</f>
        <v>Sieber</v>
      </c>
      <c r="R103" s="66" t="str">
        <f>INDEX($T$80:$T$87,$G$83)</f>
        <v>Heini</v>
      </c>
      <c r="S103" s="67" t="str">
        <f>INDEX($U$80:$U$87,$G$83)</f>
        <v>kein</v>
      </c>
      <c r="T103" s="65" t="str">
        <f>INDEX($S$80:$S$87,$H$83)</f>
        <v>Fehr</v>
      </c>
      <c r="U103" s="66" t="str">
        <f>INDEX($T$80:$T$87,$H$83)</f>
        <v>Patrick</v>
      </c>
      <c r="V103" s="67">
        <f>INDEX($U$80:$U$87,$H$83)</f>
        <v>18</v>
      </c>
      <c r="W103" s="65" t="e">
        <f>INDEX($S$80:$S$87,$I$83)</f>
        <v>#VALUE!</v>
      </c>
      <c r="X103" s="66" t="e">
        <f>INDEX($T$80:$T$87,$I$83)</f>
        <v>#VALUE!</v>
      </c>
      <c r="Y103" s="67" t="e">
        <f>INDEX($U$80:$U$87,$I$83)</f>
        <v>#VALUE!</v>
      </c>
      <c r="Z103" s="65" t="str">
        <f>INDEX($S$80:$S$87,$J$83)</f>
        <v>Sieber</v>
      </c>
      <c r="AA103" s="66" t="str">
        <f>INDEX($T$80:$T$87,$J$83)</f>
        <v>Heini</v>
      </c>
      <c r="AB103" s="67" t="str">
        <f>INDEX($U$80:$U$87,$J$83)</f>
        <v>kein</v>
      </c>
      <c r="AC103" s="65" t="str">
        <f>INDEX($S$80:$S$87,$K$83)</f>
        <v>Fehr</v>
      </c>
      <c r="AD103" s="66" t="str">
        <f>INDEX($T$80:$T$87,$K$83)</f>
        <v>Patrick</v>
      </c>
      <c r="AE103" s="67">
        <f>INDEX($U$80:$U$87,$K$83)</f>
        <v>18</v>
      </c>
      <c r="AF103" s="65" t="e">
        <f>INDEX($S$80:$S$87,$L$83)</f>
        <v>#VALUE!</v>
      </c>
      <c r="AG103" s="66" t="e">
        <f>INDEX($T$80:$T$87,$L$83)</f>
        <v>#VALUE!</v>
      </c>
      <c r="AH103" s="67" t="e">
        <f>INDEX($U$80:$U$87,$L$83)</f>
        <v>#VALUE!</v>
      </c>
      <c r="AI103" s="65" t="e">
        <f>INDEX($S$80:$S$87,$M$83)</f>
        <v>#VALUE!</v>
      </c>
      <c r="AJ103" s="66" t="e">
        <f>INDEX($T$80:$T$87,$M$83)</f>
        <v>#VALUE!</v>
      </c>
      <c r="AK103" s="67" t="e">
        <f>INDEX($U$80:$U$87,$M$83)</f>
        <v>#VALUE!</v>
      </c>
      <c r="AL103" s="65" t="e">
        <f>INDEX($S$80:$S$87,$N$83)</f>
        <v>#VALUE!</v>
      </c>
      <c r="AM103" s="66" t="e">
        <f>INDEX($T$80:$T$87,$N$83)</f>
        <v>#VALUE!</v>
      </c>
      <c r="AN103" s="67" t="e">
        <f>INDEX($U$80:$U$87,$N$83)</f>
        <v>#VALUE!</v>
      </c>
      <c r="AO103" s="65" t="e">
        <f>INDEX($S$80:$S$87,$O$83)</f>
        <v>#VALUE!</v>
      </c>
      <c r="AP103" s="66" t="e">
        <f>INDEX($T$80:$T$87,$O$83)</f>
        <v>#VALUE!</v>
      </c>
      <c r="AQ103" s="67" t="e">
        <f>INDEX($U$80:$U$87,$O$83)</f>
        <v>#VALUE!</v>
      </c>
    </row>
    <row r="104" spans="1:43" x14ac:dyDescent="0.25">
      <c r="A104" s="33" t="s">
        <v>62</v>
      </c>
      <c r="B104" s="68" t="str">
        <f>INDEX($V$80:$V$87,$B$83)</f>
        <v>Kalkman</v>
      </c>
      <c r="C104" s="69" t="str">
        <f>INDEX($W$80:$W$87,$B$83)</f>
        <v>Iris</v>
      </c>
      <c r="D104" s="70" t="str">
        <f>INDEX($X$80:$X$87,$B$83)</f>
        <v>kein</v>
      </c>
      <c r="E104" s="68" t="str">
        <f>INDEX($V$80:$V$87,$C$83)</f>
        <v>Bacchi</v>
      </c>
      <c r="F104" s="69" t="str">
        <f>INDEX($W$80:$W$87,$C$83)</f>
        <v>Pascal</v>
      </c>
      <c r="G104" s="70">
        <f>INDEX($X$80:$X$87,$C$83)</f>
        <v>24</v>
      </c>
      <c r="H104" s="68" t="e">
        <f>INDEX($V$80:$V$87,$D$83)</f>
        <v>#VALUE!</v>
      </c>
      <c r="I104" s="69" t="e">
        <f>INDEX($W$80:$W$87,$D$83)</f>
        <v>#VALUE!</v>
      </c>
      <c r="J104" s="70" t="e">
        <f>INDEX($X$80:$X$87,$D$83)</f>
        <v>#VALUE!</v>
      </c>
      <c r="K104" s="68" t="str">
        <f>INDEX($V$80:$V$87,$E$83)</f>
        <v>Kalkman</v>
      </c>
      <c r="L104" s="69" t="str">
        <f>INDEX($W$80:$W$87,$E$83)</f>
        <v>Iris</v>
      </c>
      <c r="M104" s="70" t="str">
        <f>INDEX($X$80:$X$87,$E$83)</f>
        <v>kein</v>
      </c>
      <c r="N104" s="68" t="str">
        <f>INDEX($V$80:$V$87,$F$83)</f>
        <v>Bacchi</v>
      </c>
      <c r="O104" s="69" t="str">
        <f>INDEX($W$80:$W$87,$F$83)</f>
        <v>Pascal</v>
      </c>
      <c r="P104" s="70">
        <f>INDEX($X$80:$X$87,$F$83)</f>
        <v>24</v>
      </c>
      <c r="Q104" s="68" t="str">
        <f>INDEX($V$80:$V$87,$G$83)</f>
        <v>Kalkman</v>
      </c>
      <c r="R104" s="69" t="str">
        <f>INDEX($W$80:$W$87,$G$83)</f>
        <v>Iris</v>
      </c>
      <c r="S104" s="70" t="str">
        <f>INDEX($X$80:$X$87,$G$83)</f>
        <v>kein</v>
      </c>
      <c r="T104" s="68" t="str">
        <f>INDEX($V$80:$V$87,$H$83)</f>
        <v>Bacchi</v>
      </c>
      <c r="U104" s="69" t="str">
        <f>INDEX($W$80:$W$87,$H$83)</f>
        <v>Pascal</v>
      </c>
      <c r="V104" s="70">
        <f>INDEX($X$80:$X$87,$H$83)</f>
        <v>24</v>
      </c>
      <c r="W104" s="68" t="e">
        <f>INDEX($V$80:$V$87,$I$83)</f>
        <v>#VALUE!</v>
      </c>
      <c r="X104" s="69" t="e">
        <f>INDEX($W$80:$W$87,$I$83)</f>
        <v>#VALUE!</v>
      </c>
      <c r="Y104" s="70" t="e">
        <f>INDEX($X$80:$X$87,$I$83)</f>
        <v>#VALUE!</v>
      </c>
      <c r="Z104" s="68" t="str">
        <f>INDEX($V$80:$V$87,$J$83)</f>
        <v>Kalkman</v>
      </c>
      <c r="AA104" s="69" t="str">
        <f>INDEX($W$80:$W$87,$J$83)</f>
        <v>Iris</v>
      </c>
      <c r="AB104" s="70" t="str">
        <f>INDEX($X$80:$X$87,$J$83)</f>
        <v>kein</v>
      </c>
      <c r="AC104" s="68" t="str">
        <f>INDEX($V$80:$V$87,$K$83)</f>
        <v>Bacchi</v>
      </c>
      <c r="AD104" s="69" t="str">
        <f>INDEX($W$80:$W$87,$K$83)</f>
        <v>Pascal</v>
      </c>
      <c r="AE104" s="70">
        <f>INDEX($X$80:$X$87,$K$83)</f>
        <v>24</v>
      </c>
      <c r="AF104" s="68" t="e">
        <f>INDEX($V$80:$V$87,$L$83)</f>
        <v>#VALUE!</v>
      </c>
      <c r="AG104" s="69" t="e">
        <f>INDEX($W$80:$W$87,$L$83)</f>
        <v>#VALUE!</v>
      </c>
      <c r="AH104" s="70" t="e">
        <f>INDEX($X$80:$X$87,$L$83)</f>
        <v>#VALUE!</v>
      </c>
      <c r="AI104" s="68" t="e">
        <f>INDEX($V$80:$V$87,$M$83)</f>
        <v>#VALUE!</v>
      </c>
      <c r="AJ104" s="69" t="e">
        <f>INDEX($W$80:$W$87,$M$83)</f>
        <v>#VALUE!</v>
      </c>
      <c r="AK104" s="70" t="e">
        <f>INDEX($X$80:$X$87,$M$83)</f>
        <v>#VALUE!</v>
      </c>
      <c r="AL104" s="68" t="e">
        <f>INDEX($V$80:$V$87,$N$83)</f>
        <v>#VALUE!</v>
      </c>
      <c r="AM104" s="69" t="e">
        <f>INDEX($W$80:$W$87,$N$83)</f>
        <v>#VALUE!</v>
      </c>
      <c r="AN104" s="70" t="e">
        <f>INDEX($X$80:$X$87,$N$83)</f>
        <v>#VALUE!</v>
      </c>
      <c r="AO104" s="68" t="e">
        <f>INDEX($V$80:$V$87,$O$83)</f>
        <v>#VALUE!</v>
      </c>
      <c r="AP104" s="69" t="e">
        <f>INDEX($W$80:$W$87,$O$83)</f>
        <v>#VALUE!</v>
      </c>
      <c r="AQ104" s="70" t="e">
        <f>INDEX($X$80:$X$87,$O$83)</f>
        <v>#VALUE!</v>
      </c>
    </row>
    <row r="105" spans="1:43" s="59" customFormat="1" x14ac:dyDescent="0.25">
      <c r="A105" s="33"/>
      <c r="B105" s="68" t="str">
        <f>INDEX($Y$80:$Y$87,$B$83)</f>
        <v>Kalkman</v>
      </c>
      <c r="C105" s="69" t="str">
        <f>INDEX($Z$80:$Z$87,$B$83)</f>
        <v>Jarden</v>
      </c>
      <c r="D105" s="70" t="str">
        <f>INDEX($AA$80:$AA$87,$B$83)</f>
        <v>kein</v>
      </c>
      <c r="E105" s="68" t="str">
        <f>INDEX($Y$80:$Y$87,$C$83)</f>
        <v>Simeaner</v>
      </c>
      <c r="F105" s="69" t="str">
        <f>INDEX($Z$80:$Z$87,$C$83)</f>
        <v>Andreas</v>
      </c>
      <c r="G105" s="70">
        <f>INDEX($AA$80:$AA$87,$C$83)</f>
        <v>26</v>
      </c>
      <c r="H105" s="68" t="e">
        <f>INDEX($Y$80:$Y$87,$D$83)</f>
        <v>#VALUE!</v>
      </c>
      <c r="I105" s="69" t="e">
        <f>INDEX($Z$80:$Z$87,$D$83)</f>
        <v>#VALUE!</v>
      </c>
      <c r="J105" s="70" t="e">
        <f>INDEX($AA$80:$AA$87,$D$83)</f>
        <v>#VALUE!</v>
      </c>
      <c r="K105" s="68" t="str">
        <f>INDEX($Y$80:$Y$87,$E$83)</f>
        <v>Kalkman</v>
      </c>
      <c r="L105" s="69" t="str">
        <f>INDEX($Z$80:$Z$87,$E$83)</f>
        <v>Jarden</v>
      </c>
      <c r="M105" s="70" t="str">
        <f>INDEX($AA$80:$AA$87,$E$83)</f>
        <v>kein</v>
      </c>
      <c r="N105" s="68" t="str">
        <f>INDEX($Y$80:$Y$87,$F$83)</f>
        <v>Simeaner</v>
      </c>
      <c r="O105" s="69" t="str">
        <f>INDEX($Z$80:$Z$87,$F$83)</f>
        <v>Andreas</v>
      </c>
      <c r="P105" s="70">
        <f>INDEX($AA$80:$AA$87,$F$83)</f>
        <v>26</v>
      </c>
      <c r="Q105" s="68" t="str">
        <f>INDEX($Y$80:$Y$87,$G$83)</f>
        <v>Kalkman</v>
      </c>
      <c r="R105" s="69" t="str">
        <f>INDEX($Z$80:$Z$87,$G$83)</f>
        <v>Jarden</v>
      </c>
      <c r="S105" s="70" t="str">
        <f>INDEX($AA$80:$AA$87,$G$83)</f>
        <v>kein</v>
      </c>
      <c r="T105" s="68" t="str">
        <f>INDEX($Y$80:$Y$87,$H$83)</f>
        <v>Simeaner</v>
      </c>
      <c r="U105" s="69" t="str">
        <f>INDEX($Z$80:$Z$87,$H$83)</f>
        <v>Andreas</v>
      </c>
      <c r="V105" s="70">
        <f>INDEX($AA$80:$AA$87,$H$83)</f>
        <v>26</v>
      </c>
      <c r="W105" s="68" t="e">
        <f>INDEX($Y$80:$Y$87,$I$83)</f>
        <v>#VALUE!</v>
      </c>
      <c r="X105" s="69" t="e">
        <f>INDEX($Z$80:$Z$87,$I$83)</f>
        <v>#VALUE!</v>
      </c>
      <c r="Y105" s="70" t="e">
        <f>INDEX($AA$80:$AA$87,$I$83)</f>
        <v>#VALUE!</v>
      </c>
      <c r="Z105" s="68" t="str">
        <f>INDEX($Y$80:$Y$87,$J$83)</f>
        <v>Kalkman</v>
      </c>
      <c r="AA105" s="69" t="str">
        <f>INDEX($Z$80:$Z$87,$J$83)</f>
        <v>Jarden</v>
      </c>
      <c r="AB105" s="70" t="str">
        <f>INDEX($AA$80:$AA$87,$J$83)</f>
        <v>kein</v>
      </c>
      <c r="AC105" s="68" t="str">
        <f>INDEX($Y$80:$Y$87,$K$83)</f>
        <v>Simeaner</v>
      </c>
      <c r="AD105" s="69" t="str">
        <f>INDEX($Z$80:$Z$87,$K$83)</f>
        <v>Andreas</v>
      </c>
      <c r="AE105" s="70">
        <f>INDEX($AA$80:$AA$87,$K$83)</f>
        <v>26</v>
      </c>
      <c r="AF105" s="68" t="e">
        <f>INDEX($Y$80:$Y$87,$L$83)</f>
        <v>#VALUE!</v>
      </c>
      <c r="AG105" s="69" t="e">
        <f>INDEX($Z$80:$Z$87,$L$83)</f>
        <v>#VALUE!</v>
      </c>
      <c r="AH105" s="70" t="e">
        <f>INDEX($AA$80:$AA$87,$L$83)</f>
        <v>#VALUE!</v>
      </c>
      <c r="AI105" s="68" t="e">
        <f>INDEX($Y$80:$Y$87,$M$83)</f>
        <v>#VALUE!</v>
      </c>
      <c r="AJ105" s="69" t="e">
        <f>INDEX($Z$80:$Z$87,$M$83)</f>
        <v>#VALUE!</v>
      </c>
      <c r="AK105" s="70" t="e">
        <f>INDEX($AA$80:$AA$87,$M$83)</f>
        <v>#VALUE!</v>
      </c>
      <c r="AL105" s="68" t="e">
        <f>INDEX($Y$80:$Y$87,$N$83)</f>
        <v>#VALUE!</v>
      </c>
      <c r="AM105" s="69" t="e">
        <f>INDEX($Z$80:$Z$87,$N$83)</f>
        <v>#VALUE!</v>
      </c>
      <c r="AN105" s="70" t="e">
        <f>INDEX($AA$80:$AA$87,$N$83)</f>
        <v>#VALUE!</v>
      </c>
      <c r="AO105" s="68" t="e">
        <f>INDEX($Y$80:$Y$87,$O$83)</f>
        <v>#VALUE!</v>
      </c>
      <c r="AP105" s="69" t="e">
        <f>INDEX($Z$80:$Z$87,$O$83)</f>
        <v>#VALUE!</v>
      </c>
      <c r="AQ105" s="70" t="e">
        <f>INDEX($AA$80:$AA$87,$O$83)</f>
        <v>#VALUE!</v>
      </c>
    </row>
    <row r="106" spans="1:43" x14ac:dyDescent="0.25">
      <c r="A106" s="35"/>
      <c r="B106" s="71" t="str">
        <f>INDEX($AB$80:$AB$87,$B$83)</f>
        <v>Torsello</v>
      </c>
      <c r="C106" s="72" t="str">
        <f>INDEX($AC$80:$AC$87,$B$83)</f>
        <v>Marco</v>
      </c>
      <c r="D106" s="73" t="str">
        <f>INDEX($AD$80:$AD$87,$B$83)</f>
        <v>kein</v>
      </c>
      <c r="E106" s="71" t="str">
        <f>INDEX($AB$80:$AB$87,$C$83)</f>
        <v/>
      </c>
      <c r="F106" s="72" t="str">
        <f>INDEX($AC$80:$AC$87,$C$83)</f>
        <v/>
      </c>
      <c r="G106" s="73" t="str">
        <f>INDEX($AD$80:$AD$87,$C$83)</f>
        <v/>
      </c>
      <c r="H106" s="71" t="e">
        <f>INDEX($AB$80:$AB$87,$D$83)</f>
        <v>#VALUE!</v>
      </c>
      <c r="I106" s="72" t="e">
        <f>INDEX($AC$80:$AC$87,$D$83)</f>
        <v>#VALUE!</v>
      </c>
      <c r="J106" s="73" t="e">
        <f>INDEX($AD$80:$AD$87,$D$83)</f>
        <v>#VALUE!</v>
      </c>
      <c r="K106" s="71" t="str">
        <f>INDEX($AB$80:$AB$87,$E$83)</f>
        <v>Torsello</v>
      </c>
      <c r="L106" s="72" t="str">
        <f>INDEX($AC$80:$AC$87,$E$83)</f>
        <v>Marco</v>
      </c>
      <c r="M106" s="73" t="str">
        <f>INDEX($AD$80:$AD$87,$E$83)</f>
        <v>kein</v>
      </c>
      <c r="N106" s="71" t="str">
        <f>INDEX($AB$80:$AB$87,$F$83)</f>
        <v/>
      </c>
      <c r="O106" s="72" t="str">
        <f>INDEX($AC$80:$AC$87,$F$83)</f>
        <v/>
      </c>
      <c r="P106" s="73" t="str">
        <f>INDEX($AD$80:$AD$87,$F$83)</f>
        <v/>
      </c>
      <c r="Q106" s="71" t="str">
        <f>INDEX($AB$80:$AB$87,$G$83)</f>
        <v>Torsello</v>
      </c>
      <c r="R106" s="72" t="str">
        <f>INDEX($AC$80:$AC$87,$G$83)</f>
        <v>Marco</v>
      </c>
      <c r="S106" s="73" t="str">
        <f>INDEX($AD$80:$AD$87,$G$83)</f>
        <v>kein</v>
      </c>
      <c r="T106" s="71" t="str">
        <f>INDEX($AB$80:$AB$87,$H$83)</f>
        <v/>
      </c>
      <c r="U106" s="72" t="str">
        <f>INDEX($AC$80:$AC$87,$H$83)</f>
        <v/>
      </c>
      <c r="V106" s="73" t="str">
        <f>INDEX($AD$80:$AD$87,$H$83)</f>
        <v/>
      </c>
      <c r="W106" s="71" t="e">
        <f>INDEX($AB$80:$AB$87,$I$83)</f>
        <v>#VALUE!</v>
      </c>
      <c r="X106" s="72" t="e">
        <f>INDEX($AC$80:$AC$87,$I$83)</f>
        <v>#VALUE!</v>
      </c>
      <c r="Y106" s="73" t="e">
        <f>INDEX($AD$80:$AD$87,$I$83)</f>
        <v>#VALUE!</v>
      </c>
      <c r="Z106" s="71" t="str">
        <f>INDEX($AB$80:$AB$87,$J$83)</f>
        <v>Torsello</v>
      </c>
      <c r="AA106" s="72" t="str">
        <f>INDEX($AC$80:$AC$87,$J$83)</f>
        <v>Marco</v>
      </c>
      <c r="AB106" s="73" t="str">
        <f>INDEX($AD$80:$AD$87,$J$83)</f>
        <v>kein</v>
      </c>
      <c r="AC106" s="71" t="str">
        <f>INDEX($AB$80:$AB$87,$K$83)</f>
        <v/>
      </c>
      <c r="AD106" s="72" t="str">
        <f>INDEX($AC$80:$AC$87,$K$83)</f>
        <v/>
      </c>
      <c r="AE106" s="73" t="str">
        <f>INDEX($AD$80:$AD$87,$K$83)</f>
        <v/>
      </c>
      <c r="AF106" s="71" t="e">
        <f>INDEX($AB$80:$AB$87,$L$83)</f>
        <v>#VALUE!</v>
      </c>
      <c r="AG106" s="72" t="e">
        <f>INDEX($AC$80:$AC$87,$L$83)</f>
        <v>#VALUE!</v>
      </c>
      <c r="AH106" s="73" t="e">
        <f>INDEX($AD$80:$AD$87,$L$83)</f>
        <v>#VALUE!</v>
      </c>
      <c r="AI106" s="71" t="e">
        <f>INDEX($AB$80:$AB$87,$M$83)</f>
        <v>#VALUE!</v>
      </c>
      <c r="AJ106" s="72" t="e">
        <f>INDEX($AC$80:$AC$87,$M$83)</f>
        <v>#VALUE!</v>
      </c>
      <c r="AK106" s="73" t="e">
        <f>INDEX($AD$80:$AD$87,$M$83)</f>
        <v>#VALUE!</v>
      </c>
      <c r="AL106" s="71" t="e">
        <f>INDEX($AB$80:$AB$87,$N$83)</f>
        <v>#VALUE!</v>
      </c>
      <c r="AM106" s="72" t="e">
        <f>INDEX($AC$80:$AC$87,$N$83)</f>
        <v>#VALUE!</v>
      </c>
      <c r="AN106" s="73" t="e">
        <f>INDEX($AD$80:$AD$87,$N$83)</f>
        <v>#VALUE!</v>
      </c>
      <c r="AO106" s="71" t="e">
        <f>INDEX($AB$80:$AB$87,$O$83)</f>
        <v>#VALUE!</v>
      </c>
      <c r="AP106" s="72" t="e">
        <f>INDEX($AC$80:$AC$87,$O$83)</f>
        <v>#VALUE!</v>
      </c>
      <c r="AQ106" s="73" t="e">
        <f>INDEX($AD$80:$AD$87,$O$83)</f>
        <v>#VALUE!</v>
      </c>
    </row>
    <row r="107" spans="1:43" x14ac:dyDescent="0.25">
      <c r="A107" s="36"/>
      <c r="B107" s="65" t="str">
        <f>INDEX($S$80:$S$87,$B$84)</f>
        <v>Schönenberger</v>
      </c>
      <c r="C107" s="66" t="str">
        <f>INDEX($T$80:$T$87,$B$84)</f>
        <v>Myrta</v>
      </c>
      <c r="D107" s="67" t="str">
        <f>INDEX($U$80:$U$87,$B$84)</f>
        <v>kein</v>
      </c>
      <c r="E107" s="65" t="str">
        <f>INDEX($S$80:$S$87,$C$84)</f>
        <v>Sieber</v>
      </c>
      <c r="F107" s="66" t="str">
        <f>INDEX($T$80:$T$87,$C$84)</f>
        <v>Heini</v>
      </c>
      <c r="G107" s="67" t="str">
        <f>INDEX($U$80:$U$87,$C$84)</f>
        <v>kein</v>
      </c>
      <c r="H107" s="65" t="str">
        <f>INDEX($S$80:$S$87,$D$84)</f>
        <v>Tellenbach</v>
      </c>
      <c r="I107" s="66" t="str">
        <f>INDEX($T$80:$T$87,$D$84)</f>
        <v>Hansruedi</v>
      </c>
      <c r="J107" s="67">
        <f>INDEX($U$80:$U$87,$D$84)</f>
        <v>35</v>
      </c>
      <c r="K107" s="65" t="str">
        <f>INDEX($S$80:$S$87,$E$84)</f>
        <v>Fehr</v>
      </c>
      <c r="L107" s="66" t="str">
        <f>INDEX($T$80:$T$87,$E$84)</f>
        <v>Patrick</v>
      </c>
      <c r="M107" s="67">
        <f>INDEX($U$80:$U$87,$E$84)</f>
        <v>18</v>
      </c>
      <c r="N107" s="65" t="str">
        <f>INDEX($S$80:$S$87,$F$84)</f>
        <v>Tellenbach</v>
      </c>
      <c r="O107" s="66" t="str">
        <f>INDEX($T$80:$T$87,$F$84)</f>
        <v>Hansruedi</v>
      </c>
      <c r="P107" s="67">
        <f>INDEX($U$80:$U$87,$F$84)</f>
        <v>35</v>
      </c>
      <c r="Q107" s="65" t="str">
        <f>INDEX($S$80:$S$87,$G$84)</f>
        <v>Schönenberger</v>
      </c>
      <c r="R107" s="66" t="str">
        <f>INDEX($T$80:$T$87,$G$84)</f>
        <v>Myrta</v>
      </c>
      <c r="S107" s="67" t="str">
        <f>INDEX($U$80:$U$87,$G$84)</f>
        <v>kein</v>
      </c>
      <c r="T107" s="65" t="str">
        <f>INDEX($S$80:$S$87,$H$84)</f>
        <v>Sieber</v>
      </c>
      <c r="U107" s="66" t="str">
        <f>INDEX($T$80:$T$87,$H$84)</f>
        <v>Heini</v>
      </c>
      <c r="V107" s="67" t="str">
        <f>INDEX($U$80:$U$87,$H$84)</f>
        <v>kein</v>
      </c>
      <c r="W107" s="65" t="str">
        <f>INDEX($S$80:$S$87,$I$84)</f>
        <v>Tellenbach</v>
      </c>
      <c r="X107" s="66" t="str">
        <f>INDEX($T$80:$T$87,$I$84)</f>
        <v>Hansruedi</v>
      </c>
      <c r="Y107" s="67">
        <f>INDEX($U$80:$U$87,$I$84)</f>
        <v>35</v>
      </c>
      <c r="Z107" s="65" t="str">
        <f>INDEX($S$80:$S$87,$J$84)</f>
        <v>Fehr</v>
      </c>
      <c r="AA107" s="66" t="str">
        <f>INDEX($T$80:$T$87,$J$84)</f>
        <v>Patrick</v>
      </c>
      <c r="AB107" s="67">
        <f>INDEX($U$80:$U$87,$J$84)</f>
        <v>18</v>
      </c>
      <c r="AC107" s="65" t="str">
        <f>INDEX($S$80:$S$87,$K$84)</f>
        <v>Tellenbach</v>
      </c>
      <c r="AD107" s="66" t="str">
        <f>INDEX($T$80:$T$87,$K$84)</f>
        <v>Hansruedi</v>
      </c>
      <c r="AE107" s="67">
        <f>INDEX($U$80:$U$87,$K$84)</f>
        <v>35</v>
      </c>
      <c r="AF107" s="65" t="e">
        <f>INDEX($S$80:$S$87,$L$84)</f>
        <v>#VALUE!</v>
      </c>
      <c r="AG107" s="66" t="e">
        <f>INDEX($T$80:$T$87,$L$84)</f>
        <v>#VALUE!</v>
      </c>
      <c r="AH107" s="67" t="e">
        <f>INDEX($U$80:$U$87,$L$84)</f>
        <v>#VALUE!</v>
      </c>
      <c r="AI107" s="65" t="e">
        <f>INDEX($S$80:$S$87,$M$84)</f>
        <v>#VALUE!</v>
      </c>
      <c r="AJ107" s="66" t="e">
        <f>INDEX($T$80:$T$87,$M$84)</f>
        <v>#VALUE!</v>
      </c>
      <c r="AK107" s="67" t="e">
        <f>INDEX($U$80:$U$87,$M$84)</f>
        <v>#VALUE!</v>
      </c>
      <c r="AL107" s="65" t="e">
        <f>INDEX($S$80:$S$87,$N$84)</f>
        <v>#VALUE!</v>
      </c>
      <c r="AM107" s="66" t="e">
        <f>INDEX($T$80:$T$87,$N$84)</f>
        <v>#VALUE!</v>
      </c>
      <c r="AN107" s="67" t="e">
        <f>INDEX($U$80:$U$87,$N$84)</f>
        <v>#VALUE!</v>
      </c>
      <c r="AO107" s="65" t="e">
        <f>INDEX($S$80:$S$87,$O$84)</f>
        <v>#VALUE!</v>
      </c>
      <c r="AP107" s="66" t="e">
        <f>INDEX($T$80:$T$87,$O$84)</f>
        <v>#VALUE!</v>
      </c>
      <c r="AQ107" s="67" t="e">
        <f>INDEX($U$80:$U$87,$O$84)</f>
        <v>#VALUE!</v>
      </c>
    </row>
    <row r="108" spans="1:43" x14ac:dyDescent="0.25">
      <c r="A108" s="33" t="s">
        <v>63</v>
      </c>
      <c r="B108" s="68" t="str">
        <f>INDEX($V$80:$V$87,$B$84)</f>
        <v>Zeberli</v>
      </c>
      <c r="C108" s="69" t="str">
        <f>INDEX($W$80:$W$87,$B$84)</f>
        <v>Jacqueline</v>
      </c>
      <c r="D108" s="70" t="str">
        <f>INDEX($X$80:$X$87,$B$84)</f>
        <v>kein</v>
      </c>
      <c r="E108" s="68" t="str">
        <f>INDEX($V$80:$V$87,$C$84)</f>
        <v>Kalkman</v>
      </c>
      <c r="F108" s="69" t="str">
        <f>INDEX($W$80:$W$87,$C$84)</f>
        <v>Iris</v>
      </c>
      <c r="G108" s="70" t="str">
        <f>INDEX($X$80:$X$87,$C$84)</f>
        <v>kein</v>
      </c>
      <c r="H108" s="68" t="str">
        <f>INDEX($V$80:$V$87,$D$84)</f>
        <v>Fehr</v>
      </c>
      <c r="I108" s="69" t="str">
        <f>INDEX($W$80:$W$87,$D$84)</f>
        <v>Markus</v>
      </c>
      <c r="J108" s="70">
        <f>INDEX($X$80:$X$87,$D$84)</f>
        <v>48</v>
      </c>
      <c r="K108" s="68" t="str">
        <f>INDEX($V$80:$V$87,$E$84)</f>
        <v>Bacchi</v>
      </c>
      <c r="L108" s="69" t="str">
        <f>INDEX($W$80:$W$87,$E$84)</f>
        <v>Pascal</v>
      </c>
      <c r="M108" s="70">
        <f>INDEX($X$80:$X$87,$E$84)</f>
        <v>24</v>
      </c>
      <c r="N108" s="68" t="str">
        <f>INDEX($V$80:$V$87,$F$84)</f>
        <v>Fehr</v>
      </c>
      <c r="O108" s="69" t="str">
        <f>INDEX($W$80:$W$87,$F$84)</f>
        <v>Markus</v>
      </c>
      <c r="P108" s="70">
        <f>INDEX($X$80:$X$87,$F$84)</f>
        <v>48</v>
      </c>
      <c r="Q108" s="68" t="str">
        <f>INDEX($V$80:$V$87,$G$84)</f>
        <v>Zeberli</v>
      </c>
      <c r="R108" s="69" t="str">
        <f>INDEX($W$80:$W$87,$G$84)</f>
        <v>Jacqueline</v>
      </c>
      <c r="S108" s="70" t="str">
        <f>INDEX($X$80:$X$87,$G$84)</f>
        <v>kein</v>
      </c>
      <c r="T108" s="68" t="str">
        <f>INDEX($V$80:$V$87,$H$84)</f>
        <v>Kalkman</v>
      </c>
      <c r="U108" s="69" t="str">
        <f>INDEX($W$80:$W$87,$H$84)</f>
        <v>Iris</v>
      </c>
      <c r="V108" s="70" t="str">
        <f>INDEX($X$80:$X$87,$H$84)</f>
        <v>kein</v>
      </c>
      <c r="W108" s="68" t="str">
        <f>INDEX($V$80:$V$87,$I$84)</f>
        <v>Fehr</v>
      </c>
      <c r="X108" s="69" t="str">
        <f>INDEX($W$80:$W$87,$I$84)</f>
        <v>Markus</v>
      </c>
      <c r="Y108" s="70">
        <f>INDEX($X$80:$X$87,$I$84)</f>
        <v>48</v>
      </c>
      <c r="Z108" s="68" t="str">
        <f>INDEX($V$80:$V$87,$J$84)</f>
        <v>Bacchi</v>
      </c>
      <c r="AA108" s="69" t="str">
        <f>INDEX($W$80:$W$87,$J$84)</f>
        <v>Pascal</v>
      </c>
      <c r="AB108" s="70">
        <f>INDEX($X$80:$X$87,$J$84)</f>
        <v>24</v>
      </c>
      <c r="AC108" s="68" t="str">
        <f>INDEX($V$80:$V$87,$K$84)</f>
        <v>Fehr</v>
      </c>
      <c r="AD108" s="69" t="str">
        <f>INDEX($W$80:$W$87,$K$84)</f>
        <v>Markus</v>
      </c>
      <c r="AE108" s="70">
        <f>INDEX($X$80:$X$87,$K$84)</f>
        <v>48</v>
      </c>
      <c r="AF108" s="68" t="e">
        <f>INDEX($V$80:$V$87,$L$84)</f>
        <v>#VALUE!</v>
      </c>
      <c r="AG108" s="69" t="e">
        <f>INDEX($W$80:$W$87,$L$84)</f>
        <v>#VALUE!</v>
      </c>
      <c r="AH108" s="70" t="e">
        <f>INDEX($X$80:$X$87,$L$84)</f>
        <v>#VALUE!</v>
      </c>
      <c r="AI108" s="68" t="e">
        <f>INDEX($V$80:$V$87,$M$84)</f>
        <v>#VALUE!</v>
      </c>
      <c r="AJ108" s="69" t="e">
        <f>INDEX($W$80:$W$87,$M$84)</f>
        <v>#VALUE!</v>
      </c>
      <c r="AK108" s="70" t="e">
        <f>INDEX($X$80:$X$87,$M$84)</f>
        <v>#VALUE!</v>
      </c>
      <c r="AL108" s="68" t="e">
        <f>INDEX($V$80:$V$87,$N$84)</f>
        <v>#VALUE!</v>
      </c>
      <c r="AM108" s="69" t="e">
        <f>INDEX($W$80:$W$87,$N$84)</f>
        <v>#VALUE!</v>
      </c>
      <c r="AN108" s="70" t="e">
        <f>INDEX($X$80:$X$87,$N$84)</f>
        <v>#VALUE!</v>
      </c>
      <c r="AO108" s="68" t="e">
        <f>INDEX($V$80:$V$87,$O$84)</f>
        <v>#VALUE!</v>
      </c>
      <c r="AP108" s="69" t="e">
        <f>INDEX($W$80:$W$87,$O$84)</f>
        <v>#VALUE!</v>
      </c>
      <c r="AQ108" s="70" t="e">
        <f>INDEX($X$80:$X$87,$O$84)</f>
        <v>#VALUE!</v>
      </c>
    </row>
    <row r="109" spans="1:43" s="59" customFormat="1" x14ac:dyDescent="0.25">
      <c r="A109" s="33"/>
      <c r="B109" s="68" t="str">
        <f>INDEX($Y$80:$Y$87,$B$84)</f>
        <v>Kalt</v>
      </c>
      <c r="C109" s="69" t="str">
        <f>INDEX($Z$80:$Z$87,$B$84)</f>
        <v>Angela</v>
      </c>
      <c r="D109" s="70">
        <f>INDEX($AA$80:$AA$87,$B$84)</f>
        <v>29</v>
      </c>
      <c r="E109" s="68" t="str">
        <f>INDEX($Y$80:$Y$87,$C$84)</f>
        <v>Kalkman</v>
      </c>
      <c r="F109" s="69" t="str">
        <f>INDEX($Z$80:$Z$87,$C$84)</f>
        <v>Jarden</v>
      </c>
      <c r="G109" s="70" t="str">
        <f>INDEX($AA$80:$AA$87,$C$84)</f>
        <v>kein</v>
      </c>
      <c r="H109" s="68" t="str">
        <f>INDEX($Y$80:$Y$87,$D$84)</f>
        <v>Schäpper</v>
      </c>
      <c r="I109" s="69" t="str">
        <f>INDEX($Z$80:$Z$87,$D$84)</f>
        <v>Benjamin</v>
      </c>
      <c r="J109" s="70" t="str">
        <f>INDEX($AA$80:$AA$87,$D$84)</f>
        <v>kein</v>
      </c>
      <c r="K109" s="68" t="str">
        <f>INDEX($Y$80:$Y$87,$E$84)</f>
        <v>Simeaner</v>
      </c>
      <c r="L109" s="69" t="str">
        <f>INDEX($Z$80:$Z$87,$E$84)</f>
        <v>Andreas</v>
      </c>
      <c r="M109" s="70">
        <f>INDEX($AA$80:$AA$87,$E$84)</f>
        <v>26</v>
      </c>
      <c r="N109" s="68" t="str">
        <f>INDEX($Y$80:$Y$87,$F$84)</f>
        <v>Schäpper</v>
      </c>
      <c r="O109" s="69" t="str">
        <f>INDEX($Z$80:$Z$87,$F$84)</f>
        <v>Benjamin</v>
      </c>
      <c r="P109" s="70" t="str">
        <f>INDEX($AA$80:$AA$87,$F$84)</f>
        <v>kein</v>
      </c>
      <c r="Q109" s="68" t="str">
        <f>INDEX($Y$80:$Y$87,$G$84)</f>
        <v>Kalt</v>
      </c>
      <c r="R109" s="69" t="str">
        <f>INDEX($Z$80:$Z$87,$G$84)</f>
        <v>Angela</v>
      </c>
      <c r="S109" s="70">
        <f>INDEX($AA$80:$AA$87,$G$84)</f>
        <v>29</v>
      </c>
      <c r="T109" s="68" t="str">
        <f>INDEX($Y$80:$Y$87,$H$84)</f>
        <v>Kalkman</v>
      </c>
      <c r="U109" s="69" t="str">
        <f>INDEX($Z$80:$Z$87,$H$84)</f>
        <v>Jarden</v>
      </c>
      <c r="V109" s="70" t="str">
        <f>INDEX($AA$80:$AA$87,$H$84)</f>
        <v>kein</v>
      </c>
      <c r="W109" s="68" t="str">
        <f>INDEX($Y$80:$Y$87,$I$84)</f>
        <v>Schäpper</v>
      </c>
      <c r="X109" s="69" t="str">
        <f>INDEX($Z$80:$Z$87,$I$84)</f>
        <v>Benjamin</v>
      </c>
      <c r="Y109" s="70" t="str">
        <f>INDEX($AA$80:$AA$87,$I$84)</f>
        <v>kein</v>
      </c>
      <c r="Z109" s="68" t="str">
        <f>INDEX($Y$80:$Y$87,$J$84)</f>
        <v>Simeaner</v>
      </c>
      <c r="AA109" s="69" t="str">
        <f>INDEX($Z$80:$Z$87,$J$84)</f>
        <v>Andreas</v>
      </c>
      <c r="AB109" s="70">
        <f>INDEX($AA$80:$AA$87,$J$84)</f>
        <v>26</v>
      </c>
      <c r="AC109" s="68" t="str">
        <f>INDEX($Y$80:$Y$87,$K$84)</f>
        <v>Schäpper</v>
      </c>
      <c r="AD109" s="69" t="str">
        <f>INDEX($Z$80:$Z$87,$K$84)</f>
        <v>Benjamin</v>
      </c>
      <c r="AE109" s="70" t="str">
        <f>INDEX($AA$80:$AA$87,$K$84)</f>
        <v>kein</v>
      </c>
      <c r="AF109" s="68" t="e">
        <f>INDEX($Y$80:$Y$87,$L$84)</f>
        <v>#VALUE!</v>
      </c>
      <c r="AG109" s="69" t="e">
        <f>INDEX($Z$80:$Z$87,$L$84)</f>
        <v>#VALUE!</v>
      </c>
      <c r="AH109" s="70" t="e">
        <f>INDEX($AA$80:$AA$87,$L$84)</f>
        <v>#VALUE!</v>
      </c>
      <c r="AI109" s="68" t="e">
        <f>INDEX($Y$80:$Y$87,$M$84)</f>
        <v>#VALUE!</v>
      </c>
      <c r="AJ109" s="69" t="e">
        <f>INDEX($Z$80:$Z$87,$M$84)</f>
        <v>#VALUE!</v>
      </c>
      <c r="AK109" s="70" t="e">
        <f>INDEX($AA$80:$AA$87,$M$84)</f>
        <v>#VALUE!</v>
      </c>
      <c r="AL109" s="68" t="e">
        <f>INDEX($Y$80:$Y$87,$N$84)</f>
        <v>#VALUE!</v>
      </c>
      <c r="AM109" s="69" t="e">
        <f>INDEX($Z$80:$Z$87,$N$84)</f>
        <v>#VALUE!</v>
      </c>
      <c r="AN109" s="70" t="e">
        <f>INDEX($AA$80:$AA$87,$N$84)</f>
        <v>#VALUE!</v>
      </c>
      <c r="AO109" s="68" t="e">
        <f>INDEX($Y$80:$Y$87,$O$84)</f>
        <v>#VALUE!</v>
      </c>
      <c r="AP109" s="69" t="e">
        <f>INDEX($Z$80:$Z$87,$O$84)</f>
        <v>#VALUE!</v>
      </c>
      <c r="AQ109" s="70" t="e">
        <f>INDEX($AA$80:$AA$87,$O$84)</f>
        <v>#VALUE!</v>
      </c>
    </row>
    <row r="110" spans="1:43" x14ac:dyDescent="0.25">
      <c r="A110" s="35"/>
      <c r="B110" s="71" t="str">
        <f>INDEX($AB$80:$AB$87,$B$84)</f>
        <v>Bächler</v>
      </c>
      <c r="C110" s="72" t="str">
        <f>INDEX($AC$80:$AC$87,$B$84)</f>
        <v>Sandro</v>
      </c>
      <c r="D110" s="73" t="str">
        <f>INDEX($AD$80:$AD$87,$B$84)</f>
        <v>kein</v>
      </c>
      <c r="E110" s="71" t="str">
        <f>INDEX($AB$80:$AB$87,$C$84)</f>
        <v>Torsello</v>
      </c>
      <c r="F110" s="72" t="str">
        <f>INDEX($AC$80:$AC$87,$C$84)</f>
        <v>Marco</v>
      </c>
      <c r="G110" s="73" t="str">
        <f>INDEX($AD$80:$AD$87,$C$84)</f>
        <v>kein</v>
      </c>
      <c r="H110" s="71" t="str">
        <f>INDEX($AB$80:$AB$87,$D$84)</f>
        <v>Hodzic</v>
      </c>
      <c r="I110" s="72" t="str">
        <f>INDEX($AC$80:$AC$87,$D$84)</f>
        <v>Levin</v>
      </c>
      <c r="J110" s="73" t="str">
        <f>INDEX($AD$80:$AD$87,$D$84)</f>
        <v>kein</v>
      </c>
      <c r="K110" s="71" t="str">
        <f>INDEX($AB$80:$AB$87,$E$84)</f>
        <v/>
      </c>
      <c r="L110" s="72" t="str">
        <f>INDEX($AC$80:$AC$87,$E$84)</f>
        <v/>
      </c>
      <c r="M110" s="73" t="str">
        <f>INDEX($AD$80:$AD$87,$E$84)</f>
        <v/>
      </c>
      <c r="N110" s="71" t="str">
        <f>INDEX($AB$80:$AB$87,$F$84)</f>
        <v>Hodzic</v>
      </c>
      <c r="O110" s="72" t="str">
        <f>INDEX($AC$80:$AC$87,$F$84)</f>
        <v>Levin</v>
      </c>
      <c r="P110" s="73" t="str">
        <f>INDEX($AD$80:$AD$87,$F$84)</f>
        <v>kein</v>
      </c>
      <c r="Q110" s="71" t="str">
        <f>INDEX($AB$80:$AB$87,$G$84)</f>
        <v>Bächler</v>
      </c>
      <c r="R110" s="72" t="str">
        <f>INDEX($AC$80:$AC$87,$G$84)</f>
        <v>Sandro</v>
      </c>
      <c r="S110" s="73" t="str">
        <f>INDEX($AD$80:$AD$87,$G$84)</f>
        <v>kein</v>
      </c>
      <c r="T110" s="71" t="str">
        <f>INDEX($AB$80:$AB$87,$H$84)</f>
        <v>Torsello</v>
      </c>
      <c r="U110" s="72" t="str">
        <f>INDEX($AC$80:$AC$87,$H$84)</f>
        <v>Marco</v>
      </c>
      <c r="V110" s="73" t="str">
        <f>INDEX($AD$80:$AD$87,$H$84)</f>
        <v>kein</v>
      </c>
      <c r="W110" s="71" t="str">
        <f>INDEX($AB$80:$AB$87,$I$84)</f>
        <v>Hodzic</v>
      </c>
      <c r="X110" s="72" t="str">
        <f>INDEX($AC$80:$AC$87,$I$84)</f>
        <v>Levin</v>
      </c>
      <c r="Y110" s="73" t="str">
        <f>INDEX($AD$80:$AD$87,$I$84)</f>
        <v>kein</v>
      </c>
      <c r="Z110" s="71" t="str">
        <f>INDEX($AB$80:$AB$87,$J$84)</f>
        <v/>
      </c>
      <c r="AA110" s="72" t="str">
        <f>INDEX($AC$80:$AC$87,$J$84)</f>
        <v/>
      </c>
      <c r="AB110" s="73" t="str">
        <f>INDEX($AD$80:$AD$87,$J$84)</f>
        <v/>
      </c>
      <c r="AC110" s="71" t="str">
        <f>INDEX($AB$80:$AB$87,$K$84)</f>
        <v>Hodzic</v>
      </c>
      <c r="AD110" s="72" t="str">
        <f>INDEX($AC$80:$AC$87,$K$84)</f>
        <v>Levin</v>
      </c>
      <c r="AE110" s="73" t="str">
        <f>INDEX($AD$80:$AD$87,$K$84)</f>
        <v>kein</v>
      </c>
      <c r="AF110" s="71" t="e">
        <f>INDEX($AB$80:$AB$87,$L$84)</f>
        <v>#VALUE!</v>
      </c>
      <c r="AG110" s="72" t="e">
        <f>INDEX($AC$80:$AC$87,$L$84)</f>
        <v>#VALUE!</v>
      </c>
      <c r="AH110" s="73" t="e">
        <f>INDEX($AD$80:$AD$87,$L$84)</f>
        <v>#VALUE!</v>
      </c>
      <c r="AI110" s="71" t="e">
        <f>INDEX($AB$80:$AB$87,$M$84)</f>
        <v>#VALUE!</v>
      </c>
      <c r="AJ110" s="72" t="e">
        <f>INDEX($AC$80:$AC$87,$M$84)</f>
        <v>#VALUE!</v>
      </c>
      <c r="AK110" s="73" t="e">
        <f>INDEX($AD$80:$AD$87,$M$84)</f>
        <v>#VALUE!</v>
      </c>
      <c r="AL110" s="71" t="e">
        <f>INDEX($AB$80:$AB$87,$N$84)</f>
        <v>#VALUE!</v>
      </c>
      <c r="AM110" s="72" t="e">
        <f>INDEX($AC$80:$AC$87,$N$84)</f>
        <v>#VALUE!</v>
      </c>
      <c r="AN110" s="73" t="e">
        <f>INDEX($AD$80:$AD$87,$N$84)</f>
        <v>#VALUE!</v>
      </c>
      <c r="AO110" s="71" t="e">
        <f>INDEX($AB$80:$AB$87,$O$84)</f>
        <v>#VALUE!</v>
      </c>
      <c r="AP110" s="72" t="e">
        <f>INDEX($AC$80:$AC$87,$O$84)</f>
        <v>#VALUE!</v>
      </c>
      <c r="AQ110" s="73" t="e">
        <f>INDEX($AD$80:$AD$87,$O$84)</f>
        <v>#VALUE!</v>
      </c>
    </row>
    <row r="111" spans="1:43" x14ac:dyDescent="0.25">
      <c r="A111" s="36"/>
      <c r="B111" s="65" t="str">
        <f>INDEX($S$80:$S$87,$B$85)</f>
        <v>Fehr</v>
      </c>
      <c r="C111" s="66" t="str">
        <f>INDEX($T$80:$T$87,$B$85)</f>
        <v>Patrick</v>
      </c>
      <c r="D111" s="67">
        <f>INDEX($U$80:$U$87,$B$85)</f>
        <v>18</v>
      </c>
      <c r="E111" s="65" t="e">
        <f>INDEX($S$80:$S$87,$C$85)</f>
        <v>#VALUE!</v>
      </c>
      <c r="F111" s="66" t="e">
        <f>INDEX($T$80:$T$87,$C$85)</f>
        <v>#VALUE!</v>
      </c>
      <c r="G111" s="67" t="e">
        <f>INDEX($U$80:$U$87,$C$85)</f>
        <v>#VALUE!</v>
      </c>
      <c r="H111" s="65" t="str">
        <f>INDEX($S$80:$S$87,$D$85)</f>
        <v>Schönenberger</v>
      </c>
      <c r="I111" s="66" t="str">
        <f>INDEX($T$80:$T$87,$D$85)</f>
        <v>Myrta</v>
      </c>
      <c r="J111" s="67" t="str">
        <f>INDEX($U$80:$U$87,$D$85)</f>
        <v>kein</v>
      </c>
      <c r="K111" s="65" t="e">
        <f>INDEX($S$80:$S$87,$E$85)</f>
        <v>#VALUE!</v>
      </c>
      <c r="L111" s="66" t="e">
        <f>INDEX($T$80:$T$87,$E$85)</f>
        <v>#VALUE!</v>
      </c>
      <c r="M111" s="67" t="e">
        <f>INDEX($U$80:$U$87,$E$85)</f>
        <v>#VALUE!</v>
      </c>
      <c r="N111" s="65" t="str">
        <f>INDEX($S$80:$S$87,$F$85)</f>
        <v>Sieber</v>
      </c>
      <c r="O111" s="66" t="str">
        <f>INDEX($T$80:$T$87,$F$85)</f>
        <v>Heini</v>
      </c>
      <c r="P111" s="67" t="str">
        <f>INDEX($U$80:$U$87,$F$85)</f>
        <v>kein</v>
      </c>
      <c r="Q111" s="65" t="str">
        <f>INDEX($S$80:$S$87,$G$85)</f>
        <v>Fehr</v>
      </c>
      <c r="R111" s="66" t="str">
        <f>INDEX($T$80:$T$87,$G$85)</f>
        <v>Patrick</v>
      </c>
      <c r="S111" s="67">
        <f>INDEX($U$80:$U$87,$G$85)</f>
        <v>18</v>
      </c>
      <c r="T111" s="65" t="e">
        <f>INDEX($S$80:$S$87,$H$85)</f>
        <v>#VALUE!</v>
      </c>
      <c r="U111" s="66" t="e">
        <f>INDEX($T$80:$T$87,$H$85)</f>
        <v>#VALUE!</v>
      </c>
      <c r="V111" s="67" t="e">
        <f>INDEX($U$80:$U$87,$H$85)</f>
        <v>#VALUE!</v>
      </c>
      <c r="W111" s="65" t="str">
        <f>INDEX($S$80:$S$87,$I$85)</f>
        <v>Schönenberger</v>
      </c>
      <c r="X111" s="66" t="str">
        <f>INDEX($T$80:$T$87,$I$85)</f>
        <v>Myrta</v>
      </c>
      <c r="Y111" s="67" t="str">
        <f>INDEX($U$80:$U$87,$I$85)</f>
        <v>kein</v>
      </c>
      <c r="Z111" s="65" t="e">
        <f>INDEX($S$80:$S$87,$J$85)</f>
        <v>#VALUE!</v>
      </c>
      <c r="AA111" s="66" t="e">
        <f>INDEX($T$80:$T$87,$J$85)</f>
        <v>#VALUE!</v>
      </c>
      <c r="AB111" s="67" t="e">
        <f>INDEX($U$80:$U$87,$J$85)</f>
        <v>#VALUE!</v>
      </c>
      <c r="AC111" s="65" t="str">
        <f>INDEX($S$80:$S$87,$K$85)</f>
        <v>Sieber</v>
      </c>
      <c r="AD111" s="66" t="str">
        <f>INDEX($T$80:$T$87,$K$85)</f>
        <v>Heini</v>
      </c>
      <c r="AE111" s="67" t="str">
        <f>INDEX($U$80:$U$87,$K$85)</f>
        <v>kein</v>
      </c>
      <c r="AF111" s="65" t="e">
        <f>INDEX($S$80:$S$87,$L$85)</f>
        <v>#VALUE!</v>
      </c>
      <c r="AG111" s="66" t="e">
        <f>INDEX($T$80:$T$87,$L$85)</f>
        <v>#VALUE!</v>
      </c>
      <c r="AH111" s="67" t="e">
        <f>INDEX($U$80:$U$87,$L$85)</f>
        <v>#VALUE!</v>
      </c>
      <c r="AI111" s="65" t="e">
        <f>INDEX($S$80:$S$87,$M$85)</f>
        <v>#VALUE!</v>
      </c>
      <c r="AJ111" s="66" t="e">
        <f>INDEX($T$80:$T$87,$M$85)</f>
        <v>#VALUE!</v>
      </c>
      <c r="AK111" s="67" t="e">
        <f>INDEX($U$80:$U$87,$M$85)</f>
        <v>#VALUE!</v>
      </c>
      <c r="AL111" s="65" t="e">
        <f>INDEX($S$80:$S$87,$N$85)</f>
        <v>#VALUE!</v>
      </c>
      <c r="AM111" s="66" t="e">
        <f>INDEX($T$80:$T$87,$N$85)</f>
        <v>#VALUE!</v>
      </c>
      <c r="AN111" s="67" t="e">
        <f>INDEX($U$80:$U$87,$N$85)</f>
        <v>#VALUE!</v>
      </c>
      <c r="AO111" s="65" t="e">
        <f>INDEX($S$80:$S$87,$O$85)</f>
        <v>#VALUE!</v>
      </c>
      <c r="AP111" s="66" t="e">
        <f>INDEX($T$80:$T$87,$O$85)</f>
        <v>#VALUE!</v>
      </c>
      <c r="AQ111" s="67" t="e">
        <f>INDEX($U$80:$U$87,$O$85)</f>
        <v>#VALUE!</v>
      </c>
    </row>
    <row r="112" spans="1:43" x14ac:dyDescent="0.25">
      <c r="A112" s="33" t="s">
        <v>64</v>
      </c>
      <c r="B112" s="68" t="str">
        <f>INDEX($V$80:$V$87,$B$85)</f>
        <v>Bacchi</v>
      </c>
      <c r="C112" s="69" t="str">
        <f>INDEX($W$80:$W$87,$B$85)</f>
        <v>Pascal</v>
      </c>
      <c r="D112" s="70">
        <f>INDEX($X$80:$X$87,$B$85)</f>
        <v>24</v>
      </c>
      <c r="E112" s="68" t="e">
        <f>INDEX($V$80:$V$87,$C$85)</f>
        <v>#VALUE!</v>
      </c>
      <c r="F112" s="69" t="e">
        <f>INDEX($W$80:$W$87,$C$85)</f>
        <v>#VALUE!</v>
      </c>
      <c r="G112" s="70" t="e">
        <f>INDEX($X$80:$X$87,$C$85)</f>
        <v>#VALUE!</v>
      </c>
      <c r="H112" s="68" t="str">
        <f>INDEX($V$80:$V$87,$D$85)</f>
        <v>Zeberli</v>
      </c>
      <c r="I112" s="69" t="str">
        <f>INDEX($W$80:$W$87,$D$85)</f>
        <v>Jacqueline</v>
      </c>
      <c r="J112" s="70" t="str">
        <f>INDEX($X$80:$X$87,$D$85)</f>
        <v>kein</v>
      </c>
      <c r="K112" s="68" t="e">
        <f>INDEX($V$80:$V$87,$E$85)</f>
        <v>#VALUE!</v>
      </c>
      <c r="L112" s="69" t="e">
        <f>INDEX($W$80:$W$87,$E$85)</f>
        <v>#VALUE!</v>
      </c>
      <c r="M112" s="70" t="e">
        <f>INDEX($X$80:$X$87,$E$85)</f>
        <v>#VALUE!</v>
      </c>
      <c r="N112" s="68" t="str">
        <f>INDEX($V$80:$V$87,$F$85)</f>
        <v>Kalkman</v>
      </c>
      <c r="O112" s="69" t="str">
        <f>INDEX($W$80:$W$87,$F$85)</f>
        <v>Iris</v>
      </c>
      <c r="P112" s="70" t="str">
        <f>INDEX($X$80:$X$87,$F$85)</f>
        <v>kein</v>
      </c>
      <c r="Q112" s="68" t="str">
        <f>INDEX($V$80:$V$87,$G$85)</f>
        <v>Bacchi</v>
      </c>
      <c r="R112" s="69" t="str">
        <f>INDEX($W$80:$W$87,$G$85)</f>
        <v>Pascal</v>
      </c>
      <c r="S112" s="70">
        <f>INDEX($X$80:$X$87,$G$85)</f>
        <v>24</v>
      </c>
      <c r="T112" s="68" t="e">
        <f>INDEX($V$80:$V$87,$H$85)</f>
        <v>#VALUE!</v>
      </c>
      <c r="U112" s="69" t="e">
        <f>INDEX($W$80:$W$87,$H$85)</f>
        <v>#VALUE!</v>
      </c>
      <c r="V112" s="70" t="e">
        <f>INDEX($X$80:$X$87,$H$85)</f>
        <v>#VALUE!</v>
      </c>
      <c r="W112" s="68" t="str">
        <f>INDEX($V$80:$V$87,$I$85)</f>
        <v>Zeberli</v>
      </c>
      <c r="X112" s="69" t="str">
        <f>INDEX($W$80:$W$87,$I$85)</f>
        <v>Jacqueline</v>
      </c>
      <c r="Y112" s="70" t="str">
        <f>INDEX($X$80:$X$87,$I$85)</f>
        <v>kein</v>
      </c>
      <c r="Z112" s="68" t="e">
        <f>INDEX($V$80:$V$87,$J$85)</f>
        <v>#VALUE!</v>
      </c>
      <c r="AA112" s="69" t="e">
        <f>INDEX($W$80:$W$87,$J$85)</f>
        <v>#VALUE!</v>
      </c>
      <c r="AB112" s="70" t="e">
        <f>INDEX($X$80:$X$87,$J$85)</f>
        <v>#VALUE!</v>
      </c>
      <c r="AC112" s="68" t="str">
        <f>INDEX($V$80:$V$87,$K$85)</f>
        <v>Kalkman</v>
      </c>
      <c r="AD112" s="69" t="str">
        <f>INDEX($W$80:$W$87,$K$85)</f>
        <v>Iris</v>
      </c>
      <c r="AE112" s="70" t="str">
        <f>INDEX($X$80:$X$87,$K$85)</f>
        <v>kein</v>
      </c>
      <c r="AF112" s="68" t="e">
        <f>INDEX($V$80:$V$87,$L$85)</f>
        <v>#VALUE!</v>
      </c>
      <c r="AG112" s="69" t="e">
        <f>INDEX($W$80:$W$87,$L$85)</f>
        <v>#VALUE!</v>
      </c>
      <c r="AH112" s="70" t="e">
        <f>INDEX($X$80:$X$87,$L$85)</f>
        <v>#VALUE!</v>
      </c>
      <c r="AI112" s="68" t="e">
        <f>INDEX($V$80:$V$87,$M$85)</f>
        <v>#VALUE!</v>
      </c>
      <c r="AJ112" s="69" t="e">
        <f>INDEX($W$80:$W$87,$M$85)</f>
        <v>#VALUE!</v>
      </c>
      <c r="AK112" s="70" t="e">
        <f>INDEX($X$80:$X$87,$M$85)</f>
        <v>#VALUE!</v>
      </c>
      <c r="AL112" s="68" t="e">
        <f>INDEX($V$80:$V$87,$N$85)</f>
        <v>#VALUE!</v>
      </c>
      <c r="AM112" s="69" t="e">
        <f>INDEX($W$80:$W$87,$N$85)</f>
        <v>#VALUE!</v>
      </c>
      <c r="AN112" s="70" t="e">
        <f>INDEX($X$80:$X$87,$N$85)</f>
        <v>#VALUE!</v>
      </c>
      <c r="AO112" s="68" t="e">
        <f>INDEX($V$80:$V$87,$O$85)</f>
        <v>#VALUE!</v>
      </c>
      <c r="AP112" s="69" t="e">
        <f>INDEX($W$80:$W$87,$O$85)</f>
        <v>#VALUE!</v>
      </c>
      <c r="AQ112" s="70" t="e">
        <f>INDEX($X$80:$X$87,$O$85)</f>
        <v>#VALUE!</v>
      </c>
    </row>
    <row r="113" spans="1:43" s="59" customFormat="1" x14ac:dyDescent="0.25">
      <c r="A113" s="33"/>
      <c r="B113" s="68" t="str">
        <f>INDEX($Y$80:$Y$87,$B$85)</f>
        <v>Simeaner</v>
      </c>
      <c r="C113" s="69" t="str">
        <f>INDEX($Z$80:$Z$87,$B$85)</f>
        <v>Andreas</v>
      </c>
      <c r="D113" s="70">
        <f>INDEX($AA$80:$AA$87,$B$85)</f>
        <v>26</v>
      </c>
      <c r="E113" s="68" t="e">
        <f>INDEX($Y$80:$Y$87,$C$85)</f>
        <v>#VALUE!</v>
      </c>
      <c r="F113" s="69" t="e">
        <f>INDEX($Z$80:$Z$87,$C$85)</f>
        <v>#VALUE!</v>
      </c>
      <c r="G113" s="70" t="e">
        <f>INDEX($AA$80:$AA$87,$C$85)</f>
        <v>#VALUE!</v>
      </c>
      <c r="H113" s="68" t="str">
        <f>INDEX($Y$80:$Y$87,$D$85)</f>
        <v>Kalt</v>
      </c>
      <c r="I113" s="69" t="str">
        <f>INDEX($Z$80:$Z$87,$D$85)</f>
        <v>Angela</v>
      </c>
      <c r="J113" s="70">
        <f>INDEX($AA$80:$AA$87,$D$85)</f>
        <v>29</v>
      </c>
      <c r="K113" s="68" t="e">
        <f>INDEX($Y$80:$Y$87,$E$85)</f>
        <v>#VALUE!</v>
      </c>
      <c r="L113" s="69" t="e">
        <f>INDEX($Z$80:$Z$87,$E$85)</f>
        <v>#VALUE!</v>
      </c>
      <c r="M113" s="70" t="e">
        <f>INDEX($AA$80:$AA$87,$E$85)</f>
        <v>#VALUE!</v>
      </c>
      <c r="N113" s="68" t="str">
        <f>INDEX($Y$80:$Y$87,$F$85)</f>
        <v>Kalkman</v>
      </c>
      <c r="O113" s="69" t="str">
        <f>INDEX($Z$80:$Z$87,$F$85)</f>
        <v>Jarden</v>
      </c>
      <c r="P113" s="70" t="str">
        <f>INDEX($AA$80:$AA$87,$F$85)</f>
        <v>kein</v>
      </c>
      <c r="Q113" s="68" t="str">
        <f>INDEX($Y$80:$Y$87,$G$85)</f>
        <v>Simeaner</v>
      </c>
      <c r="R113" s="69" t="str">
        <f>INDEX($Z$80:$Z$87,$G$85)</f>
        <v>Andreas</v>
      </c>
      <c r="S113" s="70">
        <f>INDEX($AA$80:$AA$87,$G$85)</f>
        <v>26</v>
      </c>
      <c r="T113" s="68" t="e">
        <f>INDEX($Y$80:$Y$87,$H$85)</f>
        <v>#VALUE!</v>
      </c>
      <c r="U113" s="69" t="e">
        <f>INDEX($Z$80:$Z$87,$H$85)</f>
        <v>#VALUE!</v>
      </c>
      <c r="V113" s="70" t="e">
        <f>INDEX($AA$80:$AA$87,$H$85)</f>
        <v>#VALUE!</v>
      </c>
      <c r="W113" s="68" t="str">
        <f>INDEX($Y$80:$Y$87,$I$85)</f>
        <v>Kalt</v>
      </c>
      <c r="X113" s="69" t="str">
        <f>INDEX($Z$80:$Z$87,$I$85)</f>
        <v>Angela</v>
      </c>
      <c r="Y113" s="70">
        <f>INDEX($AA$80:$AA$87,$I$85)</f>
        <v>29</v>
      </c>
      <c r="Z113" s="68" t="e">
        <f>INDEX($Y$80:$Y$87,$J$85)</f>
        <v>#VALUE!</v>
      </c>
      <c r="AA113" s="69" t="e">
        <f>INDEX($Z$80:$Z$87,$J$85)</f>
        <v>#VALUE!</v>
      </c>
      <c r="AB113" s="70" t="e">
        <f>INDEX($AA$80:$AA$87,$J$85)</f>
        <v>#VALUE!</v>
      </c>
      <c r="AC113" s="68" t="str">
        <f>INDEX($Y$80:$Y$87,$K$85)</f>
        <v>Kalkman</v>
      </c>
      <c r="AD113" s="69" t="str">
        <f>INDEX($Z$80:$Z$87,$K$85)</f>
        <v>Jarden</v>
      </c>
      <c r="AE113" s="70" t="str">
        <f>INDEX($AA$80:$AA$87,$K$85)</f>
        <v>kein</v>
      </c>
      <c r="AF113" s="68" t="e">
        <f>INDEX($Y$80:$Y$87,$L$85)</f>
        <v>#VALUE!</v>
      </c>
      <c r="AG113" s="69" t="e">
        <f>INDEX($Z$80:$Z$87,$L$85)</f>
        <v>#VALUE!</v>
      </c>
      <c r="AH113" s="70" t="e">
        <f>INDEX($AA$80:$AA$87,$L$85)</f>
        <v>#VALUE!</v>
      </c>
      <c r="AI113" s="68" t="e">
        <f>INDEX($Y$80:$Y$87,$M$85)</f>
        <v>#VALUE!</v>
      </c>
      <c r="AJ113" s="69" t="e">
        <f>INDEX($Z$80:$Z$87,$M$85)</f>
        <v>#VALUE!</v>
      </c>
      <c r="AK113" s="70" t="e">
        <f>INDEX($AA$80:$AA$87,$M$85)</f>
        <v>#VALUE!</v>
      </c>
      <c r="AL113" s="68" t="e">
        <f>INDEX($Y$80:$Y$87,$N$85)</f>
        <v>#VALUE!</v>
      </c>
      <c r="AM113" s="69" t="e">
        <f>INDEX($Z$80:$Z$87,$N$85)</f>
        <v>#VALUE!</v>
      </c>
      <c r="AN113" s="70" t="e">
        <f>INDEX($AA$80:$AA$87,$N$85)</f>
        <v>#VALUE!</v>
      </c>
      <c r="AO113" s="68" t="e">
        <f>INDEX($Y$80:$Y$87,$O$85)</f>
        <v>#VALUE!</v>
      </c>
      <c r="AP113" s="69" t="e">
        <f>INDEX($Z$80:$Z$87,$O$85)</f>
        <v>#VALUE!</v>
      </c>
      <c r="AQ113" s="70" t="e">
        <f>INDEX($AA$80:$AA$87,$O$85)</f>
        <v>#VALUE!</v>
      </c>
    </row>
    <row r="114" spans="1:43" x14ac:dyDescent="0.25">
      <c r="A114" s="35"/>
      <c r="B114" s="71" t="str">
        <f>INDEX($AB$80:$AB$87,$B$85)</f>
        <v/>
      </c>
      <c r="C114" s="72" t="str">
        <f>INDEX($AC$80:$AC$87,$B$85)</f>
        <v/>
      </c>
      <c r="D114" s="73" t="str">
        <f>INDEX($AD$80:$AD$87,$B$85)</f>
        <v/>
      </c>
      <c r="E114" s="71" t="e">
        <f>INDEX($AB$80:$AB$87,$C$85)</f>
        <v>#VALUE!</v>
      </c>
      <c r="F114" s="72" t="e">
        <f>INDEX($AC$80:$AC$87,$C$85)</f>
        <v>#VALUE!</v>
      </c>
      <c r="G114" s="73" t="e">
        <f>INDEX($AD$80:$AD$87,$C$85)</f>
        <v>#VALUE!</v>
      </c>
      <c r="H114" s="71" t="str">
        <f>INDEX($AB$80:$AB$87,$D$85)</f>
        <v>Bächler</v>
      </c>
      <c r="I114" s="72" t="str">
        <f>INDEX($AC$80:$AC$87,$D$85)</f>
        <v>Sandro</v>
      </c>
      <c r="J114" s="73" t="str">
        <f>INDEX($AD$80:$AD$87,$D$85)</f>
        <v>kein</v>
      </c>
      <c r="K114" s="71" t="e">
        <f>INDEX($AB$80:$AB$87,$E$85)</f>
        <v>#VALUE!</v>
      </c>
      <c r="L114" s="72" t="e">
        <f>INDEX($AC$80:$AC$87,$E$85)</f>
        <v>#VALUE!</v>
      </c>
      <c r="M114" s="73" t="e">
        <f>INDEX($AD$80:$AD$87,$E$85)</f>
        <v>#VALUE!</v>
      </c>
      <c r="N114" s="71" t="str">
        <f>INDEX($AB$80:$AB$87,$F$85)</f>
        <v>Torsello</v>
      </c>
      <c r="O114" s="72" t="str">
        <f>INDEX($AC$80:$AC$87,$F$85)</f>
        <v>Marco</v>
      </c>
      <c r="P114" s="73" t="str">
        <f>INDEX($AD$80:$AD$87,$F$85)</f>
        <v>kein</v>
      </c>
      <c r="Q114" s="71" t="str">
        <f>INDEX($AB$80:$AB$87,$G$85)</f>
        <v/>
      </c>
      <c r="R114" s="72" t="str">
        <f>INDEX($AC$80:$AC$87,$G$85)</f>
        <v/>
      </c>
      <c r="S114" s="73" t="str">
        <f>INDEX($AD$80:$AD$87,$G$85)</f>
        <v/>
      </c>
      <c r="T114" s="71" t="e">
        <f>INDEX($AB$80:$AB$87,$H$85)</f>
        <v>#VALUE!</v>
      </c>
      <c r="U114" s="72" t="e">
        <f>INDEX($AC$80:$AC$87,$H$85)</f>
        <v>#VALUE!</v>
      </c>
      <c r="V114" s="73" t="e">
        <f>INDEX($AD$80:$AD$87,$H$85)</f>
        <v>#VALUE!</v>
      </c>
      <c r="W114" s="71" t="str">
        <f>INDEX($AB$80:$AB$87,$I$85)</f>
        <v>Bächler</v>
      </c>
      <c r="X114" s="72" t="str">
        <f>INDEX($AC$80:$AC$87,$I$85)</f>
        <v>Sandro</v>
      </c>
      <c r="Y114" s="73" t="str">
        <f>INDEX($AD$80:$AD$87,$I$85)</f>
        <v>kein</v>
      </c>
      <c r="Z114" s="71" t="e">
        <f>INDEX($AB$80:$AB$87,$J$85)</f>
        <v>#VALUE!</v>
      </c>
      <c r="AA114" s="72" t="e">
        <f>INDEX($AC$80:$AC$87,$J$85)</f>
        <v>#VALUE!</v>
      </c>
      <c r="AB114" s="73" t="e">
        <f>INDEX($AD$80:$AD$87,$J$85)</f>
        <v>#VALUE!</v>
      </c>
      <c r="AC114" s="71" t="str">
        <f>INDEX($AB$80:$AB$87,$K$85)</f>
        <v>Torsello</v>
      </c>
      <c r="AD114" s="72" t="str">
        <f>INDEX($AC$80:$AC$87,$K$85)</f>
        <v>Marco</v>
      </c>
      <c r="AE114" s="73" t="str">
        <f>INDEX($AD$80:$AD$87,$K$85)</f>
        <v>kein</v>
      </c>
      <c r="AF114" s="71" t="e">
        <f>INDEX($AB$80:$AB$87,$L$85)</f>
        <v>#VALUE!</v>
      </c>
      <c r="AG114" s="72" t="e">
        <f>INDEX($AC$80:$AC$87,$L$85)</f>
        <v>#VALUE!</v>
      </c>
      <c r="AH114" s="73" t="e">
        <f>INDEX($AD$80:$AD$87,$L$85)</f>
        <v>#VALUE!</v>
      </c>
      <c r="AI114" s="71" t="e">
        <f>INDEX($AB$80:$AB$87,$M$85)</f>
        <v>#VALUE!</v>
      </c>
      <c r="AJ114" s="72" t="e">
        <f>INDEX($AC$80:$AC$87,$M$85)</f>
        <v>#VALUE!</v>
      </c>
      <c r="AK114" s="73" t="e">
        <f>INDEX($AD$80:$AD$87,$M$85)</f>
        <v>#VALUE!</v>
      </c>
      <c r="AL114" s="71" t="e">
        <f>INDEX($AB$80:$AB$87,$N$85)</f>
        <v>#VALUE!</v>
      </c>
      <c r="AM114" s="72" t="e">
        <f>INDEX($AC$80:$AC$87,$N$85)</f>
        <v>#VALUE!</v>
      </c>
      <c r="AN114" s="73" t="e">
        <f>INDEX($AD$80:$AD$87,$N$85)</f>
        <v>#VALUE!</v>
      </c>
      <c r="AO114" s="71" t="e">
        <f>INDEX($AB$80:$AB$87,$O$85)</f>
        <v>#VALUE!</v>
      </c>
      <c r="AP114" s="72" t="e">
        <f>INDEX($AC$80:$AC$87,$O$85)</f>
        <v>#VALUE!</v>
      </c>
      <c r="AQ114" s="73" t="e">
        <f>INDEX($AD$80:$AD$87,$O$85)</f>
        <v>#VALUE!</v>
      </c>
    </row>
    <row r="115" spans="1:43" x14ac:dyDescent="0.25">
      <c r="A115" s="36"/>
      <c r="B115" s="65" t="e">
        <f>INDEX($S$80:$S$87,$B$86)</f>
        <v>#VALUE!</v>
      </c>
      <c r="C115" s="66" t="e">
        <f>INDEX($T$80:$T$87,$B$86)</f>
        <v>#VALUE!</v>
      </c>
      <c r="D115" s="67" t="e">
        <f>INDEX($U$80:$U$87,$B$86)</f>
        <v>#VALUE!</v>
      </c>
      <c r="E115" s="65" t="e">
        <f>INDEX($S$80:$S$87,$C$86)</f>
        <v>#VALUE!</v>
      </c>
      <c r="F115" s="66" t="e">
        <f>INDEX($T$80:$T$87,$C$86)</f>
        <v>#VALUE!</v>
      </c>
      <c r="G115" s="67" t="e">
        <f>INDEX($U$80:$U$87,$C$86)</f>
        <v>#VALUE!</v>
      </c>
      <c r="H115" s="65" t="e">
        <f>INDEX($S$80:$S$87,$D$86)</f>
        <v>#VALUE!</v>
      </c>
      <c r="I115" s="66" t="e">
        <f>INDEX($T$80:$T$87,$D$86)</f>
        <v>#VALUE!</v>
      </c>
      <c r="J115" s="67" t="e">
        <f>INDEX($U$80:$U$87,$D$86)</f>
        <v>#VALUE!</v>
      </c>
      <c r="K115" s="65" t="e">
        <f>INDEX($S$80:$S$87,$E$86)</f>
        <v>#VALUE!</v>
      </c>
      <c r="L115" s="66" t="e">
        <f>INDEX($T$80:$T$87,$E$86)</f>
        <v>#VALUE!</v>
      </c>
      <c r="M115" s="67" t="e">
        <f>INDEX($U$80:$U$87,$E$86)</f>
        <v>#VALUE!</v>
      </c>
      <c r="N115" s="65" t="e">
        <f>INDEX($S$80:$S$87,$F$86)</f>
        <v>#VALUE!</v>
      </c>
      <c r="O115" s="66" t="e">
        <f>INDEX($T$80:$T$87,$F$86)</f>
        <v>#VALUE!</v>
      </c>
      <c r="P115" s="67" t="e">
        <f>INDEX($U$80:$U$87,$F$86)</f>
        <v>#VALUE!</v>
      </c>
      <c r="Q115" s="65" t="e">
        <f>INDEX($S$80:$S$87,$G$86)</f>
        <v>#VALUE!</v>
      </c>
      <c r="R115" s="66" t="e">
        <f>INDEX($T$80:$T$87,$G$86)</f>
        <v>#VALUE!</v>
      </c>
      <c r="S115" s="67" t="e">
        <f>INDEX($U$80:$U$87,$G$86)</f>
        <v>#VALUE!</v>
      </c>
      <c r="T115" s="65" t="e">
        <f>INDEX($S$80:$S$87,$H$86)</f>
        <v>#VALUE!</v>
      </c>
      <c r="U115" s="66" t="e">
        <f>INDEX($T$80:$T$87,$H$86)</f>
        <v>#VALUE!</v>
      </c>
      <c r="V115" s="67" t="e">
        <f>INDEX($U$80:$U$87,$H$86)</f>
        <v>#VALUE!</v>
      </c>
      <c r="W115" s="65" t="e">
        <f>INDEX($S$80:$S$87,$I$86)</f>
        <v>#VALUE!</v>
      </c>
      <c r="X115" s="66" t="e">
        <f>INDEX($T$80:$T$87,$I$86)</f>
        <v>#VALUE!</v>
      </c>
      <c r="Y115" s="67" t="e">
        <f>INDEX($U$80:$U$87,$I$86)</f>
        <v>#VALUE!</v>
      </c>
      <c r="Z115" s="65" t="e">
        <f>INDEX($S$80:$S$87,$J$86)</f>
        <v>#VALUE!</v>
      </c>
      <c r="AA115" s="66" t="e">
        <f>INDEX($T$80:$T$87,$J$86)</f>
        <v>#VALUE!</v>
      </c>
      <c r="AB115" s="67" t="e">
        <f>INDEX($U$80:$U$87,$J$86)</f>
        <v>#VALUE!</v>
      </c>
      <c r="AC115" s="65" t="e">
        <f>INDEX($S$80:$S$87,$K$86)</f>
        <v>#VALUE!</v>
      </c>
      <c r="AD115" s="66" t="e">
        <f>INDEX($T$80:$T$87,$K$86)</f>
        <v>#VALUE!</v>
      </c>
      <c r="AE115" s="67" t="e">
        <f>INDEX($U$80:$U$87,$K$86)</f>
        <v>#VALUE!</v>
      </c>
      <c r="AF115" s="65" t="e">
        <f>INDEX($S$80:$S$87,$L$86)</f>
        <v>#VALUE!</v>
      </c>
      <c r="AG115" s="66" t="e">
        <f>INDEX($T$80:$T$87,$L$86)</f>
        <v>#VALUE!</v>
      </c>
      <c r="AH115" s="67" t="e">
        <f>INDEX($U$80:$U$87,$L$86)</f>
        <v>#VALUE!</v>
      </c>
      <c r="AI115" s="65" t="e">
        <f>INDEX($S$80:$S$87,$M$86)</f>
        <v>#VALUE!</v>
      </c>
      <c r="AJ115" s="66" t="e">
        <f>INDEX($T$80:$T$87,$M$86)</f>
        <v>#VALUE!</v>
      </c>
      <c r="AK115" s="67" t="e">
        <f>INDEX($U$80:$U$87,$M$86)</f>
        <v>#VALUE!</v>
      </c>
      <c r="AL115" s="65" t="e">
        <f>INDEX($S$80:$S$87,$N$86)</f>
        <v>#VALUE!</v>
      </c>
      <c r="AM115" s="66" t="e">
        <f>INDEX($T$80:$T$87,$N$86)</f>
        <v>#VALUE!</v>
      </c>
      <c r="AN115" s="67" t="e">
        <f>INDEX($U$80:$U$87,$N$86)</f>
        <v>#VALUE!</v>
      </c>
      <c r="AO115" s="65" t="e">
        <f>INDEX($S$80:$S$87,$O$86)</f>
        <v>#VALUE!</v>
      </c>
      <c r="AP115" s="66" t="e">
        <f>INDEX($T$80:$T$87,$O$86)</f>
        <v>#VALUE!</v>
      </c>
      <c r="AQ115" s="67" t="e">
        <f>INDEX($U$80:$U$87,$O$86)</f>
        <v>#VALUE!</v>
      </c>
    </row>
    <row r="116" spans="1:43" x14ac:dyDescent="0.25">
      <c r="A116" s="33" t="s">
        <v>65</v>
      </c>
      <c r="B116" s="68" t="e">
        <f>INDEX($V$80:$V$87,$B$86)</f>
        <v>#VALUE!</v>
      </c>
      <c r="C116" s="69" t="e">
        <f>INDEX($W$80:$W$87,$B$86)</f>
        <v>#VALUE!</v>
      </c>
      <c r="D116" s="70" t="e">
        <f>INDEX($X$80:$X$87,$B$86)</f>
        <v>#VALUE!</v>
      </c>
      <c r="E116" s="68" t="e">
        <f>INDEX($V$80:$V$87,$C$86)</f>
        <v>#VALUE!</v>
      </c>
      <c r="F116" s="69" t="e">
        <f>INDEX($W$80:$W$87,$C$86)</f>
        <v>#VALUE!</v>
      </c>
      <c r="G116" s="70" t="e">
        <f>INDEX($X$80:$X$87,$C$86)</f>
        <v>#VALUE!</v>
      </c>
      <c r="H116" s="68" t="e">
        <f>INDEX($V$80:$V$87,$D$86)</f>
        <v>#VALUE!</v>
      </c>
      <c r="I116" s="69" t="e">
        <f>INDEX($W$80:$W$87,$D$86)</f>
        <v>#VALUE!</v>
      </c>
      <c r="J116" s="70" t="e">
        <f>INDEX($X$80:$X$87,$D$86)</f>
        <v>#VALUE!</v>
      </c>
      <c r="K116" s="68" t="e">
        <f>INDEX($V$80:$V$87,$E$86)</f>
        <v>#VALUE!</v>
      </c>
      <c r="L116" s="69" t="e">
        <f>INDEX($W$80:$W$87,$E$86)</f>
        <v>#VALUE!</v>
      </c>
      <c r="M116" s="70" t="e">
        <f>INDEX($X$80:$X$87,$E$86)</f>
        <v>#VALUE!</v>
      </c>
      <c r="N116" s="68" t="e">
        <f>INDEX($V$80:$V$87,$F$86)</f>
        <v>#VALUE!</v>
      </c>
      <c r="O116" s="69" t="e">
        <f>INDEX($W$80:$W$87,$F$86)</f>
        <v>#VALUE!</v>
      </c>
      <c r="P116" s="70" t="e">
        <f>INDEX($X$80:$X$87,$F$86)</f>
        <v>#VALUE!</v>
      </c>
      <c r="Q116" s="68" t="e">
        <f>INDEX($V$80:$V$87,$G$86)</f>
        <v>#VALUE!</v>
      </c>
      <c r="R116" s="69" t="e">
        <f>INDEX($W$80:$W$87,$G$86)</f>
        <v>#VALUE!</v>
      </c>
      <c r="S116" s="70" t="e">
        <f>INDEX($X$80:$X$87,$G$86)</f>
        <v>#VALUE!</v>
      </c>
      <c r="T116" s="68" t="e">
        <f>INDEX($V$80:$V$87,$H$86)</f>
        <v>#VALUE!</v>
      </c>
      <c r="U116" s="69" t="e">
        <f>INDEX($W$80:$W$87,$H$86)</f>
        <v>#VALUE!</v>
      </c>
      <c r="V116" s="70" t="e">
        <f>INDEX($X$80:$X$87,$H$86)</f>
        <v>#VALUE!</v>
      </c>
      <c r="W116" s="68" t="e">
        <f>INDEX($V$80:$V$87,$I$86)</f>
        <v>#VALUE!</v>
      </c>
      <c r="X116" s="69" t="e">
        <f>INDEX($W$80:$W$87,$I$86)</f>
        <v>#VALUE!</v>
      </c>
      <c r="Y116" s="70" t="e">
        <f>INDEX($X$80:$X$87,$I$86)</f>
        <v>#VALUE!</v>
      </c>
      <c r="Z116" s="68" t="e">
        <f>INDEX($V$80:$V$87,$J$86)</f>
        <v>#VALUE!</v>
      </c>
      <c r="AA116" s="69" t="e">
        <f>INDEX($W$80:$W$87,$J$86)</f>
        <v>#VALUE!</v>
      </c>
      <c r="AB116" s="70" t="e">
        <f>INDEX($X$80:$X$87,$J$86)</f>
        <v>#VALUE!</v>
      </c>
      <c r="AC116" s="68" t="e">
        <f>INDEX($V$80:$V$87,$K$86)</f>
        <v>#VALUE!</v>
      </c>
      <c r="AD116" s="69" t="e">
        <f>INDEX($W$80:$W$87,$K$86)</f>
        <v>#VALUE!</v>
      </c>
      <c r="AE116" s="70" t="e">
        <f>INDEX($X$80:$X$87,$K$86)</f>
        <v>#VALUE!</v>
      </c>
      <c r="AF116" s="68" t="e">
        <f>INDEX($V$80:$V$87,$L$86)</f>
        <v>#VALUE!</v>
      </c>
      <c r="AG116" s="69" t="e">
        <f>INDEX($W$80:$W$87,$L$86)</f>
        <v>#VALUE!</v>
      </c>
      <c r="AH116" s="70" t="e">
        <f>INDEX($X$80:$X$87,$L$86)</f>
        <v>#VALUE!</v>
      </c>
      <c r="AI116" s="68" t="e">
        <f>INDEX($V$80:$V$87,$M$86)</f>
        <v>#VALUE!</v>
      </c>
      <c r="AJ116" s="69" t="e">
        <f>INDEX($W$80:$W$87,$M$86)</f>
        <v>#VALUE!</v>
      </c>
      <c r="AK116" s="70" t="e">
        <f>INDEX($X$80:$X$87,$M$86)</f>
        <v>#VALUE!</v>
      </c>
      <c r="AL116" s="68" t="e">
        <f>INDEX($V$80:$V$87,$N$86)</f>
        <v>#VALUE!</v>
      </c>
      <c r="AM116" s="69" t="e">
        <f>INDEX($W$80:$W$87,$N$86)</f>
        <v>#VALUE!</v>
      </c>
      <c r="AN116" s="70" t="e">
        <f>INDEX($X$80:$X$87,$N$86)</f>
        <v>#VALUE!</v>
      </c>
      <c r="AO116" s="68" t="e">
        <f>INDEX($V$80:$V$87,$O$86)</f>
        <v>#VALUE!</v>
      </c>
      <c r="AP116" s="69" t="e">
        <f>INDEX($W$80:$W$87,$O$86)</f>
        <v>#VALUE!</v>
      </c>
      <c r="AQ116" s="70" t="e">
        <f>INDEX($X$80:$X$87,$O$86)</f>
        <v>#VALUE!</v>
      </c>
    </row>
    <row r="117" spans="1:43" s="59" customFormat="1" x14ac:dyDescent="0.25">
      <c r="A117" s="33"/>
      <c r="B117" s="68" t="e">
        <f>INDEX($Y$80:$Y$87,$B$86)</f>
        <v>#VALUE!</v>
      </c>
      <c r="C117" s="69" t="e">
        <f>INDEX($Z$80:$Z$87,$B$86)</f>
        <v>#VALUE!</v>
      </c>
      <c r="D117" s="70" t="e">
        <f>INDEX($AA$80:$AA$87,$B$86)</f>
        <v>#VALUE!</v>
      </c>
      <c r="E117" s="68" t="e">
        <f>INDEX($Y$80:$Y$87,$C$86)</f>
        <v>#VALUE!</v>
      </c>
      <c r="F117" s="69" t="e">
        <f>INDEX($Z$80:$Z$87,$C$86)</f>
        <v>#VALUE!</v>
      </c>
      <c r="G117" s="70" t="e">
        <f>INDEX($AA$80:$AA$87,$C$86)</f>
        <v>#VALUE!</v>
      </c>
      <c r="H117" s="68" t="e">
        <f>INDEX($Y$80:$Y$87,$D$86)</f>
        <v>#VALUE!</v>
      </c>
      <c r="I117" s="69" t="e">
        <f>INDEX($Z$80:$Z$87,$D$86)</f>
        <v>#VALUE!</v>
      </c>
      <c r="J117" s="70" t="e">
        <f>INDEX($AA$80:$AA$87,$D$86)</f>
        <v>#VALUE!</v>
      </c>
      <c r="K117" s="68" t="e">
        <f>INDEX($Y$80:$Y$87,$E$86)</f>
        <v>#VALUE!</v>
      </c>
      <c r="L117" s="69" t="e">
        <f>INDEX($Z$80:$Z$87,$E$86)</f>
        <v>#VALUE!</v>
      </c>
      <c r="M117" s="70" t="e">
        <f>INDEX($AA$80:$AA$87,$E$86)</f>
        <v>#VALUE!</v>
      </c>
      <c r="N117" s="68" t="e">
        <f>INDEX($Y$80:$Y$87,$F$86)</f>
        <v>#VALUE!</v>
      </c>
      <c r="O117" s="69" t="e">
        <f>INDEX($Z$80:$Z$87,$F$86)</f>
        <v>#VALUE!</v>
      </c>
      <c r="P117" s="70" t="e">
        <f>INDEX($AA$80:$AA$87,$F$86)</f>
        <v>#VALUE!</v>
      </c>
      <c r="Q117" s="68" t="e">
        <f>INDEX($Y$80:$Y$87,$G$86)</f>
        <v>#VALUE!</v>
      </c>
      <c r="R117" s="69" t="e">
        <f>INDEX($Z$80:$Z$87,$G$86)</f>
        <v>#VALUE!</v>
      </c>
      <c r="S117" s="70" t="e">
        <f>INDEX($AA$80:$AA$87,$G$86)</f>
        <v>#VALUE!</v>
      </c>
      <c r="T117" s="68" t="e">
        <f>INDEX($Y$80:$Y$87,$H$86)</f>
        <v>#VALUE!</v>
      </c>
      <c r="U117" s="69" t="e">
        <f>INDEX($Z$80:$Z$87,$H$86)</f>
        <v>#VALUE!</v>
      </c>
      <c r="V117" s="70" t="e">
        <f>INDEX($AA$80:$AA$87,$H$86)</f>
        <v>#VALUE!</v>
      </c>
      <c r="W117" s="68" t="e">
        <f>INDEX($Y$80:$Y$87,$I$86)</f>
        <v>#VALUE!</v>
      </c>
      <c r="X117" s="69" t="e">
        <f>INDEX($Z$80:$Z$87,$I$86)</f>
        <v>#VALUE!</v>
      </c>
      <c r="Y117" s="70" t="e">
        <f>INDEX($AA$80:$AA$87,$I$86)</f>
        <v>#VALUE!</v>
      </c>
      <c r="Z117" s="68" t="e">
        <f>INDEX($Y$80:$Y$87,$J$86)</f>
        <v>#VALUE!</v>
      </c>
      <c r="AA117" s="69" t="e">
        <f>INDEX($Z$80:$Z$87,$J$86)</f>
        <v>#VALUE!</v>
      </c>
      <c r="AB117" s="70" t="e">
        <f>INDEX($AA$80:$AA$87,$J$86)</f>
        <v>#VALUE!</v>
      </c>
      <c r="AC117" s="68" t="e">
        <f>INDEX($Y$80:$Y$87,$K$86)</f>
        <v>#VALUE!</v>
      </c>
      <c r="AD117" s="69" t="e">
        <f>INDEX($Z$80:$Z$87,$K$86)</f>
        <v>#VALUE!</v>
      </c>
      <c r="AE117" s="70" t="e">
        <f>INDEX($AA$80:$AA$87,$K$86)</f>
        <v>#VALUE!</v>
      </c>
      <c r="AF117" s="68" t="e">
        <f>INDEX($Y$80:$Y$87,$L$86)</f>
        <v>#VALUE!</v>
      </c>
      <c r="AG117" s="69" t="e">
        <f>INDEX($Z$80:$Z$87,$L$86)</f>
        <v>#VALUE!</v>
      </c>
      <c r="AH117" s="70" t="e">
        <f>INDEX($AA$80:$AA$87,$L$86)</f>
        <v>#VALUE!</v>
      </c>
      <c r="AI117" s="68" t="e">
        <f>INDEX($Y$80:$Y$87,$M$86)</f>
        <v>#VALUE!</v>
      </c>
      <c r="AJ117" s="69" t="e">
        <f>INDEX($Z$80:$Z$87,$M$86)</f>
        <v>#VALUE!</v>
      </c>
      <c r="AK117" s="70" t="e">
        <f>INDEX($AA$80:$AA$87,$M$86)</f>
        <v>#VALUE!</v>
      </c>
      <c r="AL117" s="68" t="e">
        <f>INDEX($Y$80:$Y$87,$N$86)</f>
        <v>#VALUE!</v>
      </c>
      <c r="AM117" s="69" t="e">
        <f>INDEX($Z$80:$Z$87,$N$86)</f>
        <v>#VALUE!</v>
      </c>
      <c r="AN117" s="70" t="e">
        <f>INDEX($AA$80:$AA$87,$N$86)</f>
        <v>#VALUE!</v>
      </c>
      <c r="AO117" s="68" t="e">
        <f>INDEX($Y$80:$Y$87,$O$86)</f>
        <v>#VALUE!</v>
      </c>
      <c r="AP117" s="69" t="e">
        <f>INDEX($Z$80:$Z$87,$O$86)</f>
        <v>#VALUE!</v>
      </c>
      <c r="AQ117" s="70" t="e">
        <f>INDEX($AA$80:$AA$87,$O$86)</f>
        <v>#VALUE!</v>
      </c>
    </row>
    <row r="118" spans="1:43" x14ac:dyDescent="0.25">
      <c r="A118" s="35"/>
      <c r="B118" s="71" t="e">
        <f>INDEX($AB$80:$AB$87,$B$86)</f>
        <v>#VALUE!</v>
      </c>
      <c r="C118" s="72" t="e">
        <f>INDEX($AC$80:$AC$87,$B$86)</f>
        <v>#VALUE!</v>
      </c>
      <c r="D118" s="73" t="e">
        <f>INDEX($AD$80:$AD$87,$B$86)</f>
        <v>#VALUE!</v>
      </c>
      <c r="E118" s="71" t="e">
        <f>INDEX($AB$80:$AB$87,$C$86)</f>
        <v>#VALUE!</v>
      </c>
      <c r="F118" s="72" t="e">
        <f>INDEX($AC$80:$AC$87,$C$86)</f>
        <v>#VALUE!</v>
      </c>
      <c r="G118" s="73" t="e">
        <f>INDEX($AD$80:$AD$87,$C$86)</f>
        <v>#VALUE!</v>
      </c>
      <c r="H118" s="71" t="e">
        <f>INDEX($AB$80:$AB$87,$D$86)</f>
        <v>#VALUE!</v>
      </c>
      <c r="I118" s="72" t="e">
        <f>INDEX($AC$80:$AC$87,$D$86)</f>
        <v>#VALUE!</v>
      </c>
      <c r="J118" s="73" t="e">
        <f>INDEX($AD$80:$AD$87,$D$86)</f>
        <v>#VALUE!</v>
      </c>
      <c r="K118" s="71" t="e">
        <f>INDEX($AB$80:$AB$87,$E$86)</f>
        <v>#VALUE!</v>
      </c>
      <c r="L118" s="72" t="e">
        <f>INDEX($AC$80:$AC$87,$E$86)</f>
        <v>#VALUE!</v>
      </c>
      <c r="M118" s="73" t="e">
        <f>INDEX($AD$80:$AD$87,$E$86)</f>
        <v>#VALUE!</v>
      </c>
      <c r="N118" s="71" t="e">
        <f>INDEX($AB$80:$AB$87,$F$86)</f>
        <v>#VALUE!</v>
      </c>
      <c r="O118" s="72" t="e">
        <f>INDEX($AC$80:$AC$87,$F$86)</f>
        <v>#VALUE!</v>
      </c>
      <c r="P118" s="73" t="e">
        <f>INDEX($AD$80:$AD$87,$F$86)</f>
        <v>#VALUE!</v>
      </c>
      <c r="Q118" s="71" t="e">
        <f>INDEX($AB$80:$AB$87,$G$86)</f>
        <v>#VALUE!</v>
      </c>
      <c r="R118" s="72" t="e">
        <f>INDEX($AC$80:$AC$87,$G$86)</f>
        <v>#VALUE!</v>
      </c>
      <c r="S118" s="73" t="e">
        <f>INDEX($AD$80:$AD$87,$G$86)</f>
        <v>#VALUE!</v>
      </c>
      <c r="T118" s="71" t="e">
        <f>INDEX($AB$80:$AB$87,$H$86)</f>
        <v>#VALUE!</v>
      </c>
      <c r="U118" s="72" t="e">
        <f>INDEX($AC$80:$AC$87,$H$86)</f>
        <v>#VALUE!</v>
      </c>
      <c r="V118" s="73" t="e">
        <f>INDEX($AD$80:$AD$87,$H$86)</f>
        <v>#VALUE!</v>
      </c>
      <c r="W118" s="71" t="e">
        <f>INDEX($AB$80:$AB$87,$I$86)</f>
        <v>#VALUE!</v>
      </c>
      <c r="X118" s="72" t="e">
        <f>INDEX($AC$80:$AC$87,$I$86)</f>
        <v>#VALUE!</v>
      </c>
      <c r="Y118" s="73" t="e">
        <f>INDEX($AD$80:$AD$87,$I$86)</f>
        <v>#VALUE!</v>
      </c>
      <c r="Z118" s="71" t="e">
        <f>INDEX($AB$80:$AB$87,$J$86)</f>
        <v>#VALUE!</v>
      </c>
      <c r="AA118" s="72" t="e">
        <f>INDEX($AC$80:$AC$87,$J$86)</f>
        <v>#VALUE!</v>
      </c>
      <c r="AB118" s="73" t="e">
        <f>INDEX($AD$80:$AD$87,$J$86)</f>
        <v>#VALUE!</v>
      </c>
      <c r="AC118" s="71" t="e">
        <f>INDEX($AB$80:$AB$87,$K$86)</f>
        <v>#VALUE!</v>
      </c>
      <c r="AD118" s="72" t="e">
        <f>INDEX($AC$80:$AC$87,$K$86)</f>
        <v>#VALUE!</v>
      </c>
      <c r="AE118" s="73" t="e">
        <f>INDEX($AD$80:$AD$87,$K$86)</f>
        <v>#VALUE!</v>
      </c>
      <c r="AF118" s="71" t="e">
        <f>INDEX($AB$80:$AB$87,$L$86)</f>
        <v>#VALUE!</v>
      </c>
      <c r="AG118" s="72" t="e">
        <f>INDEX($AC$80:$AC$87,$L$86)</f>
        <v>#VALUE!</v>
      </c>
      <c r="AH118" s="73" t="e">
        <f>INDEX($AD$80:$AD$87,$L$86)</f>
        <v>#VALUE!</v>
      </c>
      <c r="AI118" s="71" t="e">
        <f>INDEX($AB$80:$AB$87,$M$86)</f>
        <v>#VALUE!</v>
      </c>
      <c r="AJ118" s="72" t="e">
        <f>INDEX($AC$80:$AC$87,$M$86)</f>
        <v>#VALUE!</v>
      </c>
      <c r="AK118" s="73" t="e">
        <f>INDEX($AD$80:$AD$87,$M$86)</f>
        <v>#VALUE!</v>
      </c>
      <c r="AL118" s="71" t="e">
        <f>INDEX($AB$80:$AB$87,$N$86)</f>
        <v>#VALUE!</v>
      </c>
      <c r="AM118" s="72" t="e">
        <f>INDEX($AC$80:$AC$87,$N$86)</f>
        <v>#VALUE!</v>
      </c>
      <c r="AN118" s="73" t="e">
        <f>INDEX($AD$80:$AD$87,$N$86)</f>
        <v>#VALUE!</v>
      </c>
      <c r="AO118" s="71" t="e">
        <f>INDEX($AB$80:$AB$87,$O$86)</f>
        <v>#VALUE!</v>
      </c>
      <c r="AP118" s="72" t="e">
        <f>INDEX($AC$80:$AC$87,$O$86)</f>
        <v>#VALUE!</v>
      </c>
      <c r="AQ118" s="73" t="e">
        <f>INDEX($AD$80:$AD$87,$O$86)</f>
        <v>#VALUE!</v>
      </c>
    </row>
    <row r="119" spans="1:43" x14ac:dyDescent="0.25">
      <c r="A119" s="36"/>
      <c r="B119" s="65" t="e">
        <f>INDEX($S$80:$S$87,$B$87)</f>
        <v>#VALUE!</v>
      </c>
      <c r="C119" s="66" t="e">
        <f>INDEX($T$80:$T$87,$B$87)</f>
        <v>#VALUE!</v>
      </c>
      <c r="D119" s="67" t="e">
        <f>INDEX($U$80:$U$87,$B$87)</f>
        <v>#VALUE!</v>
      </c>
      <c r="E119" s="65" t="e">
        <f>INDEX($S$80:$S$87,$C$87)</f>
        <v>#VALUE!</v>
      </c>
      <c r="F119" s="66" t="e">
        <f>INDEX($T$80:$T$87,$C$87)</f>
        <v>#VALUE!</v>
      </c>
      <c r="G119" s="67" t="e">
        <f>INDEX($U$80:$U$87,$C$87)</f>
        <v>#VALUE!</v>
      </c>
      <c r="H119" s="65" t="e">
        <f>INDEX($S$80:$S$87,$D$87)</f>
        <v>#VALUE!</v>
      </c>
      <c r="I119" s="66" t="e">
        <f>INDEX($T$80:$T$87,$D$87)</f>
        <v>#VALUE!</v>
      </c>
      <c r="J119" s="67" t="e">
        <f>INDEX($U$80:$U$87,$D$87)</f>
        <v>#VALUE!</v>
      </c>
      <c r="K119" s="65" t="e">
        <f>INDEX($S$80:$S$87,$E$87)</f>
        <v>#VALUE!</v>
      </c>
      <c r="L119" s="66" t="e">
        <f>INDEX($T$80:$T$87,$E$87)</f>
        <v>#VALUE!</v>
      </c>
      <c r="M119" s="67" t="e">
        <f>INDEX($U$80:$U$87,$E$87)</f>
        <v>#VALUE!</v>
      </c>
      <c r="N119" s="65" t="e">
        <f>INDEX($S$80:$S$87,$F$87)</f>
        <v>#VALUE!</v>
      </c>
      <c r="O119" s="66" t="e">
        <f>INDEX($T$80:$T$87,$F$87)</f>
        <v>#VALUE!</v>
      </c>
      <c r="P119" s="67" t="e">
        <f>INDEX($U$80:$U$87,$F$87)</f>
        <v>#VALUE!</v>
      </c>
      <c r="Q119" s="65" t="e">
        <f>INDEX($S$80:$S$87,$G$87)</f>
        <v>#VALUE!</v>
      </c>
      <c r="R119" s="66" t="e">
        <f>INDEX($T$80:$T$87,$G$87)</f>
        <v>#VALUE!</v>
      </c>
      <c r="S119" s="67" t="e">
        <f>INDEX($U$80:$U$87,$G$87)</f>
        <v>#VALUE!</v>
      </c>
      <c r="T119" s="65" t="e">
        <f>INDEX($S$80:$S$87,$H$87)</f>
        <v>#VALUE!</v>
      </c>
      <c r="U119" s="66" t="e">
        <f>INDEX($T$80:$T$87,$H$87)</f>
        <v>#VALUE!</v>
      </c>
      <c r="V119" s="67" t="e">
        <f>INDEX($U$80:$U$87,$H$87)</f>
        <v>#VALUE!</v>
      </c>
      <c r="W119" s="65" t="e">
        <f>INDEX($S$80:$S$87,$I$87)</f>
        <v>#VALUE!</v>
      </c>
      <c r="X119" s="66" t="e">
        <f>INDEX($T$80:$T$87,$I$87)</f>
        <v>#VALUE!</v>
      </c>
      <c r="Y119" s="67" t="e">
        <f>INDEX($U$80:$U$87,$I$87)</f>
        <v>#VALUE!</v>
      </c>
      <c r="Z119" s="65" t="e">
        <f>INDEX($S$80:$S$87,$J$87)</f>
        <v>#VALUE!</v>
      </c>
      <c r="AA119" s="66" t="e">
        <f>INDEX($T$80:$T$87,$J$87)</f>
        <v>#VALUE!</v>
      </c>
      <c r="AB119" s="67" t="e">
        <f>INDEX($U$80:$U$87,$J$87)</f>
        <v>#VALUE!</v>
      </c>
      <c r="AC119" s="65" t="e">
        <f>INDEX($S$80:$S$87,$K$87)</f>
        <v>#VALUE!</v>
      </c>
      <c r="AD119" s="66" t="e">
        <f>INDEX($T$80:$T$87,$K$87)</f>
        <v>#VALUE!</v>
      </c>
      <c r="AE119" s="67" t="e">
        <f>INDEX($U$80:$U$87,$K$87)</f>
        <v>#VALUE!</v>
      </c>
      <c r="AF119" s="65" t="e">
        <f>INDEX($S$80:$S$87,$L$87)</f>
        <v>#VALUE!</v>
      </c>
      <c r="AG119" s="66" t="e">
        <f>INDEX($T$80:$T$87,$L$87)</f>
        <v>#VALUE!</v>
      </c>
      <c r="AH119" s="67" t="e">
        <f>INDEX($U$80:$U$87,$L$87)</f>
        <v>#VALUE!</v>
      </c>
      <c r="AI119" s="65" t="e">
        <f>INDEX($S$80:$S$87,$M$87)</f>
        <v>#VALUE!</v>
      </c>
      <c r="AJ119" s="66" t="e">
        <f>INDEX($T$80:$T$87,$M$87)</f>
        <v>#VALUE!</v>
      </c>
      <c r="AK119" s="67" t="e">
        <f>INDEX($U$80:$U$87,$M$87)</f>
        <v>#VALUE!</v>
      </c>
      <c r="AL119" s="65" t="e">
        <f>INDEX($S$80:$S$87,$N$87)</f>
        <v>#VALUE!</v>
      </c>
      <c r="AM119" s="66" t="e">
        <f>INDEX($T$80:$T$87,$N$87)</f>
        <v>#VALUE!</v>
      </c>
      <c r="AN119" s="67" t="e">
        <f>INDEX($U$80:$U$87,$N$87)</f>
        <v>#VALUE!</v>
      </c>
      <c r="AO119" s="65" t="e">
        <f>INDEX($S$80:$S$87,$O$87)</f>
        <v>#VALUE!</v>
      </c>
      <c r="AP119" s="66" t="e">
        <f>INDEX($T$80:$T$87,$O$87)</f>
        <v>#VALUE!</v>
      </c>
      <c r="AQ119" s="67" t="e">
        <f>INDEX($U$80:$U$87,$O$87)</f>
        <v>#VALUE!</v>
      </c>
    </row>
    <row r="120" spans="1:43" x14ac:dyDescent="0.25">
      <c r="A120" s="33" t="s">
        <v>66</v>
      </c>
      <c r="B120" s="68" t="e">
        <f>INDEX($V$80:$V$87,$B$87)</f>
        <v>#VALUE!</v>
      </c>
      <c r="C120" s="69" t="e">
        <f>INDEX($W$80:$W$87,$B$87)</f>
        <v>#VALUE!</v>
      </c>
      <c r="D120" s="70" t="e">
        <f>INDEX($X$80:$X$87,$B$87)</f>
        <v>#VALUE!</v>
      </c>
      <c r="E120" s="68" t="e">
        <f>INDEX($V$80:$V$87,$C$87)</f>
        <v>#VALUE!</v>
      </c>
      <c r="F120" s="69" t="e">
        <f>INDEX($W$80:$W$87,$C$87)</f>
        <v>#VALUE!</v>
      </c>
      <c r="G120" s="70" t="e">
        <f>INDEX($X$80:$X$87,$C$87)</f>
        <v>#VALUE!</v>
      </c>
      <c r="H120" s="68" t="e">
        <f>INDEX($V$80:$V$87,$D$87)</f>
        <v>#VALUE!</v>
      </c>
      <c r="I120" s="69" t="e">
        <f>INDEX($W$80:$W$87,$D$87)</f>
        <v>#VALUE!</v>
      </c>
      <c r="J120" s="70" t="e">
        <f>INDEX($X$80:$X$87,$D$87)</f>
        <v>#VALUE!</v>
      </c>
      <c r="K120" s="68" t="e">
        <f>INDEX($V$80:$V$87,$E$87)</f>
        <v>#VALUE!</v>
      </c>
      <c r="L120" s="69" t="e">
        <f>INDEX($W$80:$W$87,$E$87)</f>
        <v>#VALUE!</v>
      </c>
      <c r="M120" s="70" t="e">
        <f>INDEX($X$80:$X$87,$E$87)</f>
        <v>#VALUE!</v>
      </c>
      <c r="N120" s="68" t="e">
        <f>INDEX($V$80:$V$87,$F$87)</f>
        <v>#VALUE!</v>
      </c>
      <c r="O120" s="69" t="e">
        <f>INDEX($W$80:$W$87,$F$87)</f>
        <v>#VALUE!</v>
      </c>
      <c r="P120" s="70" t="e">
        <f>INDEX($X$80:$X$87,$F$87)</f>
        <v>#VALUE!</v>
      </c>
      <c r="Q120" s="68" t="e">
        <f>INDEX($V$80:$V$87,$G$87)</f>
        <v>#VALUE!</v>
      </c>
      <c r="R120" s="69" t="e">
        <f>INDEX($W$80:$W$87,$G$87)</f>
        <v>#VALUE!</v>
      </c>
      <c r="S120" s="70" t="e">
        <f>INDEX($X$80:$X$87,$G$87)</f>
        <v>#VALUE!</v>
      </c>
      <c r="T120" s="68" t="e">
        <f>INDEX($V$80:$V$87,$H$87)</f>
        <v>#VALUE!</v>
      </c>
      <c r="U120" s="69" t="e">
        <f>INDEX($W$80:$W$87,$H$87)</f>
        <v>#VALUE!</v>
      </c>
      <c r="V120" s="70" t="e">
        <f>INDEX($X$80:$X$87,$H$87)</f>
        <v>#VALUE!</v>
      </c>
      <c r="W120" s="68" t="e">
        <f>INDEX($V$80:$V$87,$I$87)</f>
        <v>#VALUE!</v>
      </c>
      <c r="X120" s="69" t="e">
        <f>INDEX($W$80:$W$87,$I$87)</f>
        <v>#VALUE!</v>
      </c>
      <c r="Y120" s="70" t="e">
        <f>INDEX($X$80:$X$87,$I$87)</f>
        <v>#VALUE!</v>
      </c>
      <c r="Z120" s="68" t="e">
        <f>INDEX($V$80:$V$87,$J$87)</f>
        <v>#VALUE!</v>
      </c>
      <c r="AA120" s="69" t="e">
        <f>INDEX($W$80:$W$87,$J$87)</f>
        <v>#VALUE!</v>
      </c>
      <c r="AB120" s="70" t="e">
        <f>INDEX($X$80:$X$87,$J$87)</f>
        <v>#VALUE!</v>
      </c>
      <c r="AC120" s="68" t="e">
        <f>INDEX($V$80:$V$87,$K$87)</f>
        <v>#VALUE!</v>
      </c>
      <c r="AD120" s="69" t="e">
        <f>INDEX($W$80:$W$87,$K$87)</f>
        <v>#VALUE!</v>
      </c>
      <c r="AE120" s="70" t="e">
        <f>INDEX($X$80:$X$87,$K$87)</f>
        <v>#VALUE!</v>
      </c>
      <c r="AF120" s="68" t="e">
        <f>INDEX($V$80:$V$87,$L$87)</f>
        <v>#VALUE!</v>
      </c>
      <c r="AG120" s="69" t="e">
        <f>INDEX($W$80:$W$87,$L$87)</f>
        <v>#VALUE!</v>
      </c>
      <c r="AH120" s="70" t="e">
        <f>INDEX($X$80:$X$87,$L$87)</f>
        <v>#VALUE!</v>
      </c>
      <c r="AI120" s="68" t="e">
        <f>INDEX($V$80:$V$87,$M$87)</f>
        <v>#VALUE!</v>
      </c>
      <c r="AJ120" s="69" t="e">
        <f>INDEX($W$80:$W$87,$M$87)</f>
        <v>#VALUE!</v>
      </c>
      <c r="AK120" s="70" t="e">
        <f>INDEX($X$80:$X$87,$M$87)</f>
        <v>#VALUE!</v>
      </c>
      <c r="AL120" s="68" t="e">
        <f>INDEX($V$80:$V$87,$N$87)</f>
        <v>#VALUE!</v>
      </c>
      <c r="AM120" s="69" t="e">
        <f>INDEX($W$80:$W$87,$N$87)</f>
        <v>#VALUE!</v>
      </c>
      <c r="AN120" s="70" t="e">
        <f>INDEX($X$80:$X$87,$N$87)</f>
        <v>#VALUE!</v>
      </c>
      <c r="AO120" s="68" t="e">
        <f>INDEX($V$80:$V$87,$O$87)</f>
        <v>#VALUE!</v>
      </c>
      <c r="AP120" s="69" t="e">
        <f>INDEX($W$80:$W$87,$O$87)</f>
        <v>#VALUE!</v>
      </c>
      <c r="AQ120" s="70" t="e">
        <f>INDEX($X$80:$X$87,$O$87)</f>
        <v>#VALUE!</v>
      </c>
    </row>
    <row r="121" spans="1:43" s="59" customFormat="1" x14ac:dyDescent="0.25">
      <c r="A121" s="33"/>
      <c r="B121" s="68" t="e">
        <f>INDEX($Y$80:$Y$87,$B$87)</f>
        <v>#VALUE!</v>
      </c>
      <c r="C121" s="69" t="e">
        <f>INDEX($Z$80:$Z$87,$B$87)</f>
        <v>#VALUE!</v>
      </c>
      <c r="D121" s="70" t="e">
        <f>INDEX($AA$80:$AA$87,$B$87)</f>
        <v>#VALUE!</v>
      </c>
      <c r="E121" s="68" t="e">
        <f>INDEX($Y$80:$Y$87,$C$87)</f>
        <v>#VALUE!</v>
      </c>
      <c r="F121" s="69" t="e">
        <f>INDEX($Z$80:$Z$87,$C$87)</f>
        <v>#VALUE!</v>
      </c>
      <c r="G121" s="70" t="e">
        <f>INDEX($AA$80:$AA$87,$C$87)</f>
        <v>#VALUE!</v>
      </c>
      <c r="H121" s="68" t="e">
        <f>INDEX($Y$80:$Y$87,$D$87)</f>
        <v>#VALUE!</v>
      </c>
      <c r="I121" s="69" t="e">
        <f>INDEX($Z$80:$Z$87,$D$87)</f>
        <v>#VALUE!</v>
      </c>
      <c r="J121" s="70" t="e">
        <f>INDEX($AA$80:$AA$87,$D$87)</f>
        <v>#VALUE!</v>
      </c>
      <c r="K121" s="68" t="e">
        <f>INDEX($Y$80:$Y$87,$E$87)</f>
        <v>#VALUE!</v>
      </c>
      <c r="L121" s="69" t="e">
        <f>INDEX($Z$80:$Z$87,$E$87)</f>
        <v>#VALUE!</v>
      </c>
      <c r="M121" s="70" t="e">
        <f>INDEX($AA$80:$AA$87,$E$87)</f>
        <v>#VALUE!</v>
      </c>
      <c r="N121" s="68" t="e">
        <f>INDEX($Y$80:$Y$87,$F$87)</f>
        <v>#VALUE!</v>
      </c>
      <c r="O121" s="69" t="e">
        <f>INDEX($Z$80:$Z$87,$F$87)</f>
        <v>#VALUE!</v>
      </c>
      <c r="P121" s="70" t="e">
        <f>INDEX($AA$80:$AA$87,$F$87)</f>
        <v>#VALUE!</v>
      </c>
      <c r="Q121" s="68" t="e">
        <f>INDEX($Y$80:$Y$87,$G$87)</f>
        <v>#VALUE!</v>
      </c>
      <c r="R121" s="69" t="e">
        <f>INDEX($Z$80:$Z$87,$G$87)</f>
        <v>#VALUE!</v>
      </c>
      <c r="S121" s="70" t="e">
        <f>INDEX($AA$80:$AA$87,$G$87)</f>
        <v>#VALUE!</v>
      </c>
      <c r="T121" s="68" t="e">
        <f>INDEX($Y$80:$Y$87,$H$87)</f>
        <v>#VALUE!</v>
      </c>
      <c r="U121" s="69" t="e">
        <f>INDEX($Z$80:$Z$87,$H$87)</f>
        <v>#VALUE!</v>
      </c>
      <c r="V121" s="70" t="e">
        <f>INDEX($AA$80:$AA$87,$H$87)</f>
        <v>#VALUE!</v>
      </c>
      <c r="W121" s="68" t="e">
        <f>INDEX($Y$80:$Y$87,$I$87)</f>
        <v>#VALUE!</v>
      </c>
      <c r="X121" s="69" t="e">
        <f>INDEX($Z$80:$Z$87,$I$87)</f>
        <v>#VALUE!</v>
      </c>
      <c r="Y121" s="70" t="e">
        <f>INDEX($AA$80:$AA$87,$I$87)</f>
        <v>#VALUE!</v>
      </c>
      <c r="Z121" s="68" t="e">
        <f>INDEX($Y$80:$Y$87,$J$87)</f>
        <v>#VALUE!</v>
      </c>
      <c r="AA121" s="69" t="e">
        <f>INDEX($Z$80:$Z$87,$J$87)</f>
        <v>#VALUE!</v>
      </c>
      <c r="AB121" s="70" t="e">
        <f>INDEX($AA$80:$AA$87,$J$87)</f>
        <v>#VALUE!</v>
      </c>
      <c r="AC121" s="68" t="e">
        <f>INDEX($Y$80:$Y$87,$K$87)</f>
        <v>#VALUE!</v>
      </c>
      <c r="AD121" s="69" t="e">
        <f>INDEX($Z$80:$Z$87,$K$87)</f>
        <v>#VALUE!</v>
      </c>
      <c r="AE121" s="70" t="e">
        <f>INDEX($AA$80:$AA$87,$K$87)</f>
        <v>#VALUE!</v>
      </c>
      <c r="AF121" s="68" t="e">
        <f>INDEX($Y$80:$Y$87,$L$87)</f>
        <v>#VALUE!</v>
      </c>
      <c r="AG121" s="69" t="e">
        <f>INDEX($Z$80:$Z$87,$L$87)</f>
        <v>#VALUE!</v>
      </c>
      <c r="AH121" s="70" t="e">
        <f>INDEX($AA$80:$AA$87,$L$87)</f>
        <v>#VALUE!</v>
      </c>
      <c r="AI121" s="68" t="e">
        <f>INDEX($Y$80:$Y$87,$M$87)</f>
        <v>#VALUE!</v>
      </c>
      <c r="AJ121" s="69" t="e">
        <f>INDEX($Z$80:$Z$87,$M$87)</f>
        <v>#VALUE!</v>
      </c>
      <c r="AK121" s="70" t="e">
        <f>INDEX($AA$80:$AA$87,$M$87)</f>
        <v>#VALUE!</v>
      </c>
      <c r="AL121" s="68" t="e">
        <f>INDEX($Y$80:$Y$87,$N$87)</f>
        <v>#VALUE!</v>
      </c>
      <c r="AM121" s="69" t="e">
        <f>INDEX($Z$80:$Z$87,$N$87)</f>
        <v>#VALUE!</v>
      </c>
      <c r="AN121" s="70" t="e">
        <f>INDEX($AA$80:$AA$87,$N$87)</f>
        <v>#VALUE!</v>
      </c>
      <c r="AO121" s="68" t="e">
        <f>INDEX($Y$80:$Y$87,$O$87)</f>
        <v>#VALUE!</v>
      </c>
      <c r="AP121" s="69" t="e">
        <f>INDEX($Z$80:$Z$87,$O$87)</f>
        <v>#VALUE!</v>
      </c>
      <c r="AQ121" s="70" t="e">
        <f>INDEX($AA$80:$AA$87,$O$87)</f>
        <v>#VALUE!</v>
      </c>
    </row>
    <row r="122" spans="1:43" x14ac:dyDescent="0.25">
      <c r="A122" s="35"/>
      <c r="B122" s="71" t="e">
        <f>INDEX($AB$80:$AB$87,$B$87)</f>
        <v>#VALUE!</v>
      </c>
      <c r="C122" s="72" t="e">
        <f>INDEX($AC$80:$AC$87,$B$87)</f>
        <v>#VALUE!</v>
      </c>
      <c r="D122" s="73" t="e">
        <f>INDEX($AD$80:$AD$87,$B$87)</f>
        <v>#VALUE!</v>
      </c>
      <c r="E122" s="71" t="e">
        <f>INDEX($AB$80:$AB$87,$C$87)</f>
        <v>#VALUE!</v>
      </c>
      <c r="F122" s="72" t="e">
        <f>INDEX($AC$80:$AC$87,$C$87)</f>
        <v>#VALUE!</v>
      </c>
      <c r="G122" s="73" t="e">
        <f>INDEX($AD$80:$AD$87,$C$87)</f>
        <v>#VALUE!</v>
      </c>
      <c r="H122" s="71" t="e">
        <f>INDEX($AB$80:$AB$87,$D$87)</f>
        <v>#VALUE!</v>
      </c>
      <c r="I122" s="72" t="e">
        <f>INDEX($AC$80:$AC$87,$D$87)</f>
        <v>#VALUE!</v>
      </c>
      <c r="J122" s="73" t="e">
        <f>INDEX($AD$80:$AD$87,$D$87)</f>
        <v>#VALUE!</v>
      </c>
      <c r="K122" s="71" t="e">
        <f>INDEX($AB$80:$AB$87,$E$87)</f>
        <v>#VALUE!</v>
      </c>
      <c r="L122" s="72" t="e">
        <f>INDEX($AC$80:$AC$87,$E$87)</f>
        <v>#VALUE!</v>
      </c>
      <c r="M122" s="73" t="e">
        <f>INDEX($AD$80:$AD$87,$E$87)</f>
        <v>#VALUE!</v>
      </c>
      <c r="N122" s="71" t="e">
        <f>INDEX($AB$80:$AB$87,$F$87)</f>
        <v>#VALUE!</v>
      </c>
      <c r="O122" s="72" t="e">
        <f>INDEX($AC$80:$AC$87,$F$87)</f>
        <v>#VALUE!</v>
      </c>
      <c r="P122" s="73" t="e">
        <f>INDEX($AD$80:$AD$87,$F$87)</f>
        <v>#VALUE!</v>
      </c>
      <c r="Q122" s="71" t="e">
        <f>INDEX($AB$80:$AB$87,$G$87)</f>
        <v>#VALUE!</v>
      </c>
      <c r="R122" s="72" t="e">
        <f>INDEX($AC$80:$AC$87,$G$87)</f>
        <v>#VALUE!</v>
      </c>
      <c r="S122" s="73" t="e">
        <f>INDEX($AD$80:$AD$87,$G$87)</f>
        <v>#VALUE!</v>
      </c>
      <c r="T122" s="71" t="e">
        <f>INDEX($AB$80:$AB$87,$H$87)</f>
        <v>#VALUE!</v>
      </c>
      <c r="U122" s="72" t="e">
        <f>INDEX($AC$80:$AC$87,$H$87)</f>
        <v>#VALUE!</v>
      </c>
      <c r="V122" s="73" t="e">
        <f>INDEX($AD$80:$AD$87,$H$87)</f>
        <v>#VALUE!</v>
      </c>
      <c r="W122" s="71" t="e">
        <f>INDEX($AB$80:$AB$87,$I$87)</f>
        <v>#VALUE!</v>
      </c>
      <c r="X122" s="72" t="e">
        <f>INDEX($AC$80:$AC$87,$I$87)</f>
        <v>#VALUE!</v>
      </c>
      <c r="Y122" s="73" t="e">
        <f>INDEX($AD$80:$AD$87,$I$87)</f>
        <v>#VALUE!</v>
      </c>
      <c r="Z122" s="71" t="e">
        <f>INDEX($AB$80:$AB$87,$J$87)</f>
        <v>#VALUE!</v>
      </c>
      <c r="AA122" s="72" t="e">
        <f>INDEX($AC$80:$AC$87,$J$87)</f>
        <v>#VALUE!</v>
      </c>
      <c r="AB122" s="73" t="e">
        <f>INDEX($AD$80:$AD$87,$J$87)</f>
        <v>#VALUE!</v>
      </c>
      <c r="AC122" s="71" t="e">
        <f>INDEX($AB$80:$AB$87,$K$87)</f>
        <v>#VALUE!</v>
      </c>
      <c r="AD122" s="72" t="e">
        <f>INDEX($AC$80:$AC$87,$K$87)</f>
        <v>#VALUE!</v>
      </c>
      <c r="AE122" s="73" t="e">
        <f>INDEX($AD$80:$AD$87,$K$87)</f>
        <v>#VALUE!</v>
      </c>
      <c r="AF122" s="71" t="e">
        <f>INDEX($AB$80:$AB$87,$L$87)</f>
        <v>#VALUE!</v>
      </c>
      <c r="AG122" s="72" t="e">
        <f>INDEX($AC$80:$AC$87,$L$87)</f>
        <v>#VALUE!</v>
      </c>
      <c r="AH122" s="73" t="e">
        <f>INDEX($AD$80:$AD$87,$L$87)</f>
        <v>#VALUE!</v>
      </c>
      <c r="AI122" s="71" t="e">
        <f>INDEX($AB$80:$AB$87,$M$87)</f>
        <v>#VALUE!</v>
      </c>
      <c r="AJ122" s="72" t="e">
        <f>INDEX($AC$80:$AC$87,$M$87)</f>
        <v>#VALUE!</v>
      </c>
      <c r="AK122" s="73" t="e">
        <f>INDEX($AD$80:$AD$87,$M$87)</f>
        <v>#VALUE!</v>
      </c>
      <c r="AL122" s="71" t="e">
        <f>INDEX($AB$80:$AB$87,$N$87)</f>
        <v>#VALUE!</v>
      </c>
      <c r="AM122" s="72" t="e">
        <f>INDEX($AC$80:$AC$87,$N$87)</f>
        <v>#VALUE!</v>
      </c>
      <c r="AN122" s="73" t="e">
        <f>INDEX($AD$80:$AD$87,$N$87)</f>
        <v>#VALUE!</v>
      </c>
      <c r="AO122" s="71" t="e">
        <f>INDEX($AB$80:$AB$87,$O$87)</f>
        <v>#VALUE!</v>
      </c>
      <c r="AP122" s="72" t="e">
        <f>INDEX($AC$80:$AC$87,$O$87)</f>
        <v>#VALUE!</v>
      </c>
      <c r="AQ122" s="73" t="e">
        <f>INDEX($AD$80:$AD$87,$O$87)</f>
        <v>#VALUE!</v>
      </c>
    </row>
    <row r="123" spans="1:4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1"/>
      <c r="L123" s="31"/>
      <c r="M123" s="31"/>
      <c r="N123" s="31"/>
      <c r="O123" s="31"/>
      <c r="P123" s="31"/>
      <c r="Q123" s="39"/>
      <c r="R123" s="39"/>
      <c r="S123" s="39"/>
      <c r="T123" s="39"/>
      <c r="U123" s="39"/>
      <c r="V123" s="39"/>
    </row>
    <row r="124" spans="1:43" x14ac:dyDescent="0.25">
      <c r="A124" s="34"/>
      <c r="B124" s="36" t="s">
        <v>79</v>
      </c>
      <c r="C124" s="37"/>
      <c r="D124" s="38"/>
      <c r="E124" s="36" t="s">
        <v>80</v>
      </c>
      <c r="F124" s="37"/>
      <c r="G124" s="38"/>
      <c r="H124" s="36" t="s">
        <v>81</v>
      </c>
      <c r="I124" s="37"/>
      <c r="J124" s="38"/>
      <c r="K124" s="36" t="s">
        <v>82</v>
      </c>
      <c r="L124" s="37"/>
      <c r="M124" s="38"/>
      <c r="N124" s="36" t="s">
        <v>83</v>
      </c>
      <c r="O124" s="37"/>
      <c r="P124" s="38"/>
      <c r="Q124" s="36" t="s">
        <v>84</v>
      </c>
      <c r="R124" s="37"/>
      <c r="S124" s="38"/>
      <c r="T124" s="36" t="s">
        <v>85</v>
      </c>
      <c r="U124" s="37"/>
      <c r="V124" s="38"/>
      <c r="W124" s="36" t="s">
        <v>134</v>
      </c>
      <c r="X124" s="37"/>
      <c r="Y124" s="38"/>
      <c r="Z124" s="36" t="s">
        <v>135</v>
      </c>
      <c r="AA124" s="37"/>
      <c r="AB124" s="38"/>
      <c r="AC124" s="36" t="s">
        <v>136</v>
      </c>
      <c r="AD124" s="37"/>
      <c r="AE124" s="38"/>
      <c r="AF124" s="36" t="s">
        <v>137</v>
      </c>
      <c r="AG124" s="37"/>
      <c r="AH124" s="38"/>
      <c r="AI124" s="36" t="s">
        <v>138</v>
      </c>
      <c r="AJ124" s="37"/>
      <c r="AK124" s="38"/>
      <c r="AL124" s="36" t="s">
        <v>139</v>
      </c>
      <c r="AM124" s="37"/>
      <c r="AN124" s="38"/>
      <c r="AO124" s="36" t="s">
        <v>140</v>
      </c>
      <c r="AP124" s="37"/>
      <c r="AQ124" s="38"/>
    </row>
    <row r="125" spans="1:43" x14ac:dyDescent="0.25">
      <c r="A125" s="32"/>
      <c r="B125" s="65" t="str">
        <f>IFERROR(B91,"")</f>
        <v>Tellenbach</v>
      </c>
      <c r="C125" s="66" t="str">
        <f t="shared" ref="C125:AQ131" si="2">IFERROR(C91,"")</f>
        <v>Hansruedi</v>
      </c>
      <c r="D125" s="67">
        <f t="shared" si="2"/>
        <v>35</v>
      </c>
      <c r="E125" s="65" t="str">
        <f t="shared" si="2"/>
        <v>Unternährer</v>
      </c>
      <c r="F125" s="66" t="str">
        <f t="shared" si="2"/>
        <v>Peter</v>
      </c>
      <c r="G125" s="67">
        <f t="shared" si="2"/>
        <v>24</v>
      </c>
      <c r="H125" s="65" t="str">
        <f t="shared" si="2"/>
        <v>Sieber</v>
      </c>
      <c r="I125" s="66" t="str">
        <f t="shared" si="2"/>
        <v>Heini</v>
      </c>
      <c r="J125" s="67" t="str">
        <f t="shared" si="2"/>
        <v>kein</v>
      </c>
      <c r="K125" s="65" t="str">
        <f t="shared" si="2"/>
        <v>Tellenbach</v>
      </c>
      <c r="L125" s="66" t="str">
        <f t="shared" si="2"/>
        <v>Hansruedi</v>
      </c>
      <c r="M125" s="67">
        <f t="shared" si="2"/>
        <v>35</v>
      </c>
      <c r="N125" s="65" t="str">
        <f t="shared" si="2"/>
        <v>Schönenberger</v>
      </c>
      <c r="O125" s="66" t="str">
        <f t="shared" si="2"/>
        <v>Myrta</v>
      </c>
      <c r="P125" s="67" t="str">
        <f t="shared" si="2"/>
        <v>kein</v>
      </c>
      <c r="Q125" s="65" t="str">
        <f t="shared" si="2"/>
        <v>Tellenbach</v>
      </c>
      <c r="R125" s="66" t="str">
        <f t="shared" si="2"/>
        <v>Hansruedi</v>
      </c>
      <c r="S125" s="67">
        <f t="shared" si="2"/>
        <v>35</v>
      </c>
      <c r="T125" s="65" t="str">
        <f t="shared" si="2"/>
        <v>Unternährer</v>
      </c>
      <c r="U125" s="66" t="str">
        <f t="shared" si="2"/>
        <v>Peter</v>
      </c>
      <c r="V125" s="67">
        <f t="shared" si="2"/>
        <v>24</v>
      </c>
      <c r="W125" s="65" t="str">
        <f t="shared" si="2"/>
        <v>Sieber</v>
      </c>
      <c r="X125" s="66" t="str">
        <f t="shared" si="2"/>
        <v>Heini</v>
      </c>
      <c r="Y125" s="67" t="str">
        <f t="shared" si="2"/>
        <v>kein</v>
      </c>
      <c r="Z125" s="65" t="str">
        <f t="shared" si="2"/>
        <v>Tellenbach</v>
      </c>
      <c r="AA125" s="66" t="str">
        <f t="shared" si="2"/>
        <v>Hansruedi</v>
      </c>
      <c r="AB125" s="67">
        <f t="shared" si="2"/>
        <v>35</v>
      </c>
      <c r="AC125" s="65" t="str">
        <f t="shared" si="2"/>
        <v>Schönenberger</v>
      </c>
      <c r="AD125" s="66" t="str">
        <f t="shared" si="2"/>
        <v>Myrta</v>
      </c>
      <c r="AE125" s="67" t="str">
        <f t="shared" si="2"/>
        <v>kein</v>
      </c>
      <c r="AF125" s="65" t="str">
        <f t="shared" si="2"/>
        <v/>
      </c>
      <c r="AG125" s="66" t="str">
        <f t="shared" si="2"/>
        <v/>
      </c>
      <c r="AH125" s="67" t="str">
        <f t="shared" si="2"/>
        <v/>
      </c>
      <c r="AI125" s="65" t="str">
        <f t="shared" si="2"/>
        <v/>
      </c>
      <c r="AJ125" s="66" t="str">
        <f t="shared" si="2"/>
        <v/>
      </c>
      <c r="AK125" s="67" t="str">
        <f t="shared" si="2"/>
        <v/>
      </c>
      <c r="AL125" s="65" t="str">
        <f t="shared" si="2"/>
        <v/>
      </c>
      <c r="AM125" s="66" t="str">
        <f t="shared" si="2"/>
        <v/>
      </c>
      <c r="AN125" s="67" t="str">
        <f t="shared" si="2"/>
        <v/>
      </c>
      <c r="AO125" s="65" t="str">
        <f t="shared" si="2"/>
        <v/>
      </c>
      <c r="AP125" s="66" t="str">
        <f t="shared" si="2"/>
        <v/>
      </c>
      <c r="AQ125" s="67" t="str">
        <f t="shared" si="2"/>
        <v/>
      </c>
    </row>
    <row r="126" spans="1:43" x14ac:dyDescent="0.25">
      <c r="A126" s="33" t="s">
        <v>59</v>
      </c>
      <c r="B126" s="68" t="str">
        <f t="shared" ref="B126:Q156" si="3">IFERROR(B92,"")</f>
        <v>Fehr</v>
      </c>
      <c r="C126" s="69" t="str">
        <f t="shared" si="3"/>
        <v>Markus</v>
      </c>
      <c r="D126" s="70">
        <f t="shared" si="3"/>
        <v>48</v>
      </c>
      <c r="E126" s="68" t="str">
        <f t="shared" si="3"/>
        <v>Seiler</v>
      </c>
      <c r="F126" s="69" t="str">
        <f t="shared" si="3"/>
        <v>Franz</v>
      </c>
      <c r="G126" s="70">
        <f t="shared" si="3"/>
        <v>20</v>
      </c>
      <c r="H126" s="68" t="str">
        <f t="shared" si="3"/>
        <v>Kalkman</v>
      </c>
      <c r="I126" s="69" t="str">
        <f t="shared" si="3"/>
        <v>Iris</v>
      </c>
      <c r="J126" s="70" t="str">
        <f t="shared" si="3"/>
        <v>kein</v>
      </c>
      <c r="K126" s="68" t="str">
        <f t="shared" si="3"/>
        <v>Fehr</v>
      </c>
      <c r="L126" s="69" t="str">
        <f t="shared" si="3"/>
        <v>Markus</v>
      </c>
      <c r="M126" s="70">
        <f t="shared" si="3"/>
        <v>48</v>
      </c>
      <c r="N126" s="68" t="str">
        <f t="shared" si="3"/>
        <v>Zeberli</v>
      </c>
      <c r="O126" s="69" t="str">
        <f t="shared" si="3"/>
        <v>Jacqueline</v>
      </c>
      <c r="P126" s="70" t="str">
        <f t="shared" si="3"/>
        <v>kein</v>
      </c>
      <c r="Q126" s="68" t="str">
        <f t="shared" si="3"/>
        <v>Fehr</v>
      </c>
      <c r="R126" s="69" t="str">
        <f t="shared" si="2"/>
        <v>Markus</v>
      </c>
      <c r="S126" s="70">
        <f t="shared" si="2"/>
        <v>48</v>
      </c>
      <c r="T126" s="68" t="str">
        <f t="shared" si="2"/>
        <v>Seiler</v>
      </c>
      <c r="U126" s="69" t="str">
        <f t="shared" si="2"/>
        <v>Franz</v>
      </c>
      <c r="V126" s="70">
        <f t="shared" si="2"/>
        <v>20</v>
      </c>
      <c r="W126" s="68" t="str">
        <f t="shared" si="2"/>
        <v>Kalkman</v>
      </c>
      <c r="X126" s="69" t="str">
        <f t="shared" si="2"/>
        <v>Iris</v>
      </c>
      <c r="Y126" s="70" t="str">
        <f t="shared" si="2"/>
        <v>kein</v>
      </c>
      <c r="Z126" s="68" t="str">
        <f t="shared" si="2"/>
        <v>Fehr</v>
      </c>
      <c r="AA126" s="69" t="str">
        <f t="shared" si="2"/>
        <v>Markus</v>
      </c>
      <c r="AB126" s="70">
        <f t="shared" si="2"/>
        <v>48</v>
      </c>
      <c r="AC126" s="68" t="str">
        <f t="shared" si="2"/>
        <v>Zeberli</v>
      </c>
      <c r="AD126" s="69" t="str">
        <f t="shared" si="2"/>
        <v>Jacqueline</v>
      </c>
      <c r="AE126" s="70" t="str">
        <f t="shared" si="2"/>
        <v>kein</v>
      </c>
      <c r="AF126" s="68" t="str">
        <f t="shared" si="2"/>
        <v/>
      </c>
      <c r="AG126" s="69" t="str">
        <f t="shared" si="2"/>
        <v/>
      </c>
      <c r="AH126" s="70" t="str">
        <f t="shared" si="2"/>
        <v/>
      </c>
      <c r="AI126" s="68" t="str">
        <f t="shared" si="2"/>
        <v/>
      </c>
      <c r="AJ126" s="69" t="str">
        <f t="shared" si="2"/>
        <v/>
      </c>
      <c r="AK126" s="70" t="str">
        <f t="shared" si="2"/>
        <v/>
      </c>
      <c r="AL126" s="68" t="str">
        <f t="shared" si="2"/>
        <v/>
      </c>
      <c r="AM126" s="69" t="str">
        <f t="shared" si="2"/>
        <v/>
      </c>
      <c r="AN126" s="70" t="str">
        <f t="shared" si="2"/>
        <v/>
      </c>
      <c r="AO126" s="68" t="str">
        <f t="shared" si="2"/>
        <v/>
      </c>
      <c r="AP126" s="69" t="str">
        <f t="shared" si="2"/>
        <v/>
      </c>
      <c r="AQ126" s="70" t="str">
        <f t="shared" si="2"/>
        <v/>
      </c>
    </row>
    <row r="127" spans="1:43" s="59" customFormat="1" x14ac:dyDescent="0.25">
      <c r="A127" s="33"/>
      <c r="B127" s="68" t="str">
        <f t="shared" si="3"/>
        <v>Schäpper</v>
      </c>
      <c r="C127" s="69" t="str">
        <f t="shared" si="2"/>
        <v>Benjamin</v>
      </c>
      <c r="D127" s="70" t="str">
        <f t="shared" si="2"/>
        <v>kein</v>
      </c>
      <c r="E127" s="68" t="str">
        <f t="shared" si="2"/>
        <v>Hutter</v>
      </c>
      <c r="F127" s="69" t="str">
        <f t="shared" si="2"/>
        <v>Marcel</v>
      </c>
      <c r="G127" s="70">
        <f t="shared" si="2"/>
        <v>19</v>
      </c>
      <c r="H127" s="68" t="str">
        <f t="shared" si="2"/>
        <v>Kalkman</v>
      </c>
      <c r="I127" s="69" t="str">
        <f t="shared" si="2"/>
        <v>Jarden</v>
      </c>
      <c r="J127" s="70" t="str">
        <f t="shared" si="2"/>
        <v>kein</v>
      </c>
      <c r="K127" s="68" t="str">
        <f t="shared" si="2"/>
        <v>Schäpper</v>
      </c>
      <c r="L127" s="69" t="str">
        <f t="shared" si="2"/>
        <v>Benjamin</v>
      </c>
      <c r="M127" s="70" t="str">
        <f t="shared" si="2"/>
        <v>kein</v>
      </c>
      <c r="N127" s="68" t="str">
        <f t="shared" si="2"/>
        <v>Kalt</v>
      </c>
      <c r="O127" s="69" t="str">
        <f t="shared" si="2"/>
        <v>Angela</v>
      </c>
      <c r="P127" s="70">
        <f t="shared" si="2"/>
        <v>29</v>
      </c>
      <c r="Q127" s="68" t="str">
        <f t="shared" si="2"/>
        <v>Schäpper</v>
      </c>
      <c r="R127" s="69" t="str">
        <f t="shared" si="2"/>
        <v>Benjamin</v>
      </c>
      <c r="S127" s="70" t="str">
        <f t="shared" si="2"/>
        <v>kein</v>
      </c>
      <c r="T127" s="68" t="str">
        <f t="shared" si="2"/>
        <v>Hutter</v>
      </c>
      <c r="U127" s="69" t="str">
        <f t="shared" si="2"/>
        <v>Marcel</v>
      </c>
      <c r="V127" s="70">
        <f t="shared" si="2"/>
        <v>19</v>
      </c>
      <c r="W127" s="68" t="str">
        <f t="shared" si="2"/>
        <v>Kalkman</v>
      </c>
      <c r="X127" s="69" t="str">
        <f t="shared" si="2"/>
        <v>Jarden</v>
      </c>
      <c r="Y127" s="70" t="str">
        <f t="shared" si="2"/>
        <v>kein</v>
      </c>
      <c r="Z127" s="68" t="str">
        <f t="shared" si="2"/>
        <v>Schäpper</v>
      </c>
      <c r="AA127" s="69" t="str">
        <f t="shared" si="2"/>
        <v>Benjamin</v>
      </c>
      <c r="AB127" s="70" t="str">
        <f t="shared" si="2"/>
        <v>kein</v>
      </c>
      <c r="AC127" s="68" t="str">
        <f t="shared" si="2"/>
        <v>Kalt</v>
      </c>
      <c r="AD127" s="69" t="str">
        <f t="shared" si="2"/>
        <v>Angela</v>
      </c>
      <c r="AE127" s="70">
        <f t="shared" si="2"/>
        <v>29</v>
      </c>
      <c r="AF127" s="68" t="str">
        <f t="shared" si="2"/>
        <v/>
      </c>
      <c r="AG127" s="69" t="str">
        <f t="shared" si="2"/>
        <v/>
      </c>
      <c r="AH127" s="70" t="str">
        <f t="shared" si="2"/>
        <v/>
      </c>
      <c r="AI127" s="68" t="str">
        <f t="shared" si="2"/>
        <v/>
      </c>
      <c r="AJ127" s="69" t="str">
        <f t="shared" si="2"/>
        <v/>
      </c>
      <c r="AK127" s="70" t="str">
        <f t="shared" si="2"/>
        <v/>
      </c>
      <c r="AL127" s="68" t="str">
        <f t="shared" si="2"/>
        <v/>
      </c>
      <c r="AM127" s="69" t="str">
        <f t="shared" si="2"/>
        <v/>
      </c>
      <c r="AN127" s="70" t="str">
        <f t="shared" si="2"/>
        <v/>
      </c>
      <c r="AO127" s="68" t="str">
        <f t="shared" si="2"/>
        <v/>
      </c>
      <c r="AP127" s="69" t="str">
        <f t="shared" si="2"/>
        <v/>
      </c>
      <c r="AQ127" s="70" t="str">
        <f t="shared" si="2"/>
        <v/>
      </c>
    </row>
    <row r="128" spans="1:43" x14ac:dyDescent="0.25">
      <c r="A128" s="35"/>
      <c r="B128" s="71" t="str">
        <f t="shared" si="3"/>
        <v>Hodzic</v>
      </c>
      <c r="C128" s="72" t="str">
        <f t="shared" si="2"/>
        <v>Levin</v>
      </c>
      <c r="D128" s="73" t="str">
        <f t="shared" si="2"/>
        <v>kein</v>
      </c>
      <c r="E128" s="71" t="str">
        <f t="shared" si="2"/>
        <v/>
      </c>
      <c r="F128" s="72" t="str">
        <f t="shared" si="2"/>
        <v/>
      </c>
      <c r="G128" s="73" t="str">
        <f t="shared" si="2"/>
        <v/>
      </c>
      <c r="H128" s="71" t="str">
        <f t="shared" si="2"/>
        <v>Torsello</v>
      </c>
      <c r="I128" s="72" t="str">
        <f t="shared" si="2"/>
        <v>Marco</v>
      </c>
      <c r="J128" s="73" t="str">
        <f t="shared" si="2"/>
        <v>kein</v>
      </c>
      <c r="K128" s="71" t="str">
        <f t="shared" si="2"/>
        <v>Hodzic</v>
      </c>
      <c r="L128" s="72" t="str">
        <f t="shared" si="2"/>
        <v>Levin</v>
      </c>
      <c r="M128" s="73" t="str">
        <f t="shared" si="2"/>
        <v>kein</v>
      </c>
      <c r="N128" s="71" t="str">
        <f t="shared" si="2"/>
        <v>Bächler</v>
      </c>
      <c r="O128" s="72" t="str">
        <f t="shared" si="2"/>
        <v>Sandro</v>
      </c>
      <c r="P128" s="73" t="str">
        <f t="shared" si="2"/>
        <v>kein</v>
      </c>
      <c r="Q128" s="71" t="str">
        <f t="shared" si="2"/>
        <v>Hodzic</v>
      </c>
      <c r="R128" s="72" t="str">
        <f t="shared" si="2"/>
        <v>Levin</v>
      </c>
      <c r="S128" s="73" t="str">
        <f t="shared" si="2"/>
        <v>kein</v>
      </c>
      <c r="T128" s="71" t="str">
        <f t="shared" si="2"/>
        <v/>
      </c>
      <c r="U128" s="72" t="str">
        <f t="shared" si="2"/>
        <v/>
      </c>
      <c r="V128" s="73" t="str">
        <f t="shared" si="2"/>
        <v/>
      </c>
      <c r="W128" s="71" t="str">
        <f t="shared" si="2"/>
        <v>Torsello</v>
      </c>
      <c r="X128" s="72" t="str">
        <f t="shared" si="2"/>
        <v>Marco</v>
      </c>
      <c r="Y128" s="73" t="str">
        <f t="shared" si="2"/>
        <v>kein</v>
      </c>
      <c r="Z128" s="71" t="str">
        <f t="shared" si="2"/>
        <v>Hodzic</v>
      </c>
      <c r="AA128" s="72" t="str">
        <f t="shared" si="2"/>
        <v>Levin</v>
      </c>
      <c r="AB128" s="73" t="str">
        <f t="shared" si="2"/>
        <v>kein</v>
      </c>
      <c r="AC128" s="71" t="str">
        <f t="shared" si="2"/>
        <v>Bächler</v>
      </c>
      <c r="AD128" s="72" t="str">
        <f t="shared" si="2"/>
        <v>Sandro</v>
      </c>
      <c r="AE128" s="73" t="str">
        <f t="shared" si="2"/>
        <v>kein</v>
      </c>
      <c r="AF128" s="71" t="str">
        <f t="shared" si="2"/>
        <v/>
      </c>
      <c r="AG128" s="72" t="str">
        <f t="shared" si="2"/>
        <v/>
      </c>
      <c r="AH128" s="73" t="str">
        <f t="shared" si="2"/>
        <v/>
      </c>
      <c r="AI128" s="71" t="str">
        <f t="shared" si="2"/>
        <v/>
      </c>
      <c r="AJ128" s="72" t="str">
        <f t="shared" si="2"/>
        <v/>
      </c>
      <c r="AK128" s="73" t="str">
        <f t="shared" si="2"/>
        <v/>
      </c>
      <c r="AL128" s="71" t="str">
        <f t="shared" si="2"/>
        <v/>
      </c>
      <c r="AM128" s="72" t="str">
        <f t="shared" si="2"/>
        <v/>
      </c>
      <c r="AN128" s="73" t="str">
        <f t="shared" si="2"/>
        <v/>
      </c>
      <c r="AO128" s="71" t="str">
        <f t="shared" si="2"/>
        <v/>
      </c>
      <c r="AP128" s="72" t="str">
        <f t="shared" si="2"/>
        <v/>
      </c>
      <c r="AQ128" s="73" t="str">
        <f t="shared" si="2"/>
        <v/>
      </c>
    </row>
    <row r="129" spans="1:43" x14ac:dyDescent="0.25">
      <c r="A129" s="32"/>
      <c r="B129" s="65" t="str">
        <f t="shared" si="3"/>
        <v/>
      </c>
      <c r="C129" s="66" t="str">
        <f t="shared" si="2"/>
        <v/>
      </c>
      <c r="D129" s="67" t="str">
        <f t="shared" si="2"/>
        <v/>
      </c>
      <c r="E129" s="65" t="str">
        <f t="shared" si="2"/>
        <v>Schönenberger</v>
      </c>
      <c r="F129" s="66" t="str">
        <f t="shared" si="2"/>
        <v>Myrta</v>
      </c>
      <c r="G129" s="67" t="str">
        <f t="shared" si="2"/>
        <v>kein</v>
      </c>
      <c r="H129" s="65" t="str">
        <f t="shared" si="2"/>
        <v>Fehr</v>
      </c>
      <c r="I129" s="66" t="str">
        <f t="shared" si="2"/>
        <v>Patrick</v>
      </c>
      <c r="J129" s="67">
        <f t="shared" si="2"/>
        <v>18</v>
      </c>
      <c r="K129" s="65" t="str">
        <f t="shared" si="2"/>
        <v>Unternährer</v>
      </c>
      <c r="L129" s="66" t="str">
        <f t="shared" si="2"/>
        <v>Peter</v>
      </c>
      <c r="M129" s="67">
        <f t="shared" si="2"/>
        <v>24</v>
      </c>
      <c r="N129" s="65" t="str">
        <f t="shared" si="2"/>
        <v/>
      </c>
      <c r="O129" s="66" t="str">
        <f t="shared" si="2"/>
        <v/>
      </c>
      <c r="P129" s="67" t="str">
        <f t="shared" si="2"/>
        <v/>
      </c>
      <c r="Q129" s="65" t="str">
        <f t="shared" si="2"/>
        <v/>
      </c>
      <c r="R129" s="66" t="str">
        <f t="shared" si="2"/>
        <v/>
      </c>
      <c r="S129" s="67" t="str">
        <f t="shared" si="2"/>
        <v/>
      </c>
      <c r="T129" s="65" t="str">
        <f t="shared" si="2"/>
        <v>Schönenberger</v>
      </c>
      <c r="U129" s="66" t="str">
        <f t="shared" si="2"/>
        <v>Myrta</v>
      </c>
      <c r="V129" s="67" t="str">
        <f t="shared" si="2"/>
        <v>kein</v>
      </c>
      <c r="W129" s="65" t="str">
        <f t="shared" si="2"/>
        <v>Fehr</v>
      </c>
      <c r="X129" s="66" t="str">
        <f t="shared" si="2"/>
        <v>Patrick</v>
      </c>
      <c r="Y129" s="67">
        <f t="shared" si="2"/>
        <v>18</v>
      </c>
      <c r="Z129" s="65" t="str">
        <f t="shared" si="2"/>
        <v>Unternährer</v>
      </c>
      <c r="AA129" s="66" t="str">
        <f t="shared" si="2"/>
        <v>Peter</v>
      </c>
      <c r="AB129" s="67">
        <f t="shared" si="2"/>
        <v>24</v>
      </c>
      <c r="AC129" s="65" t="str">
        <f t="shared" si="2"/>
        <v/>
      </c>
      <c r="AD129" s="66" t="str">
        <f t="shared" si="2"/>
        <v/>
      </c>
      <c r="AE129" s="67" t="str">
        <f t="shared" si="2"/>
        <v/>
      </c>
      <c r="AF129" s="65" t="str">
        <f t="shared" si="2"/>
        <v/>
      </c>
      <c r="AG129" s="66" t="str">
        <f t="shared" si="2"/>
        <v/>
      </c>
      <c r="AH129" s="67" t="str">
        <f t="shared" si="2"/>
        <v/>
      </c>
      <c r="AI129" s="65" t="str">
        <f t="shared" si="2"/>
        <v/>
      </c>
      <c r="AJ129" s="66" t="str">
        <f t="shared" si="2"/>
        <v/>
      </c>
      <c r="AK129" s="67" t="str">
        <f t="shared" si="2"/>
        <v/>
      </c>
      <c r="AL129" s="65" t="str">
        <f t="shared" si="2"/>
        <v/>
      </c>
      <c r="AM129" s="66" t="str">
        <f t="shared" si="2"/>
        <v/>
      </c>
      <c r="AN129" s="67" t="str">
        <f t="shared" si="2"/>
        <v/>
      </c>
      <c r="AO129" s="65" t="str">
        <f t="shared" si="2"/>
        <v/>
      </c>
      <c r="AP129" s="66" t="str">
        <f t="shared" si="2"/>
        <v/>
      </c>
      <c r="AQ129" s="67" t="str">
        <f t="shared" si="2"/>
        <v/>
      </c>
    </row>
    <row r="130" spans="1:43" x14ac:dyDescent="0.25">
      <c r="A130" s="33" t="s">
        <v>60</v>
      </c>
      <c r="B130" s="68" t="str">
        <f t="shared" si="3"/>
        <v/>
      </c>
      <c r="C130" s="69" t="str">
        <f t="shared" si="2"/>
        <v/>
      </c>
      <c r="D130" s="70" t="str">
        <f t="shared" si="2"/>
        <v/>
      </c>
      <c r="E130" s="68" t="str">
        <f t="shared" si="2"/>
        <v>Zeberli</v>
      </c>
      <c r="F130" s="69" t="str">
        <f t="shared" si="2"/>
        <v>Jacqueline</v>
      </c>
      <c r="G130" s="70" t="str">
        <f t="shared" si="2"/>
        <v>kein</v>
      </c>
      <c r="H130" s="68" t="str">
        <f t="shared" si="2"/>
        <v>Bacchi</v>
      </c>
      <c r="I130" s="69" t="str">
        <f t="shared" si="2"/>
        <v>Pascal</v>
      </c>
      <c r="J130" s="70">
        <f t="shared" si="2"/>
        <v>24</v>
      </c>
      <c r="K130" s="68" t="str">
        <f t="shared" si="2"/>
        <v>Seiler</v>
      </c>
      <c r="L130" s="69" t="str">
        <f t="shared" si="2"/>
        <v>Franz</v>
      </c>
      <c r="M130" s="70">
        <f t="shared" si="2"/>
        <v>20</v>
      </c>
      <c r="N130" s="68" t="str">
        <f t="shared" si="2"/>
        <v/>
      </c>
      <c r="O130" s="69" t="str">
        <f t="shared" si="2"/>
        <v/>
      </c>
      <c r="P130" s="70" t="str">
        <f t="shared" si="2"/>
        <v/>
      </c>
      <c r="Q130" s="68" t="str">
        <f t="shared" si="2"/>
        <v/>
      </c>
      <c r="R130" s="69" t="str">
        <f t="shared" si="2"/>
        <v/>
      </c>
      <c r="S130" s="70" t="str">
        <f t="shared" si="2"/>
        <v/>
      </c>
      <c r="T130" s="68" t="str">
        <f t="shared" si="2"/>
        <v>Zeberli</v>
      </c>
      <c r="U130" s="69" t="str">
        <f t="shared" si="2"/>
        <v>Jacqueline</v>
      </c>
      <c r="V130" s="70" t="str">
        <f t="shared" si="2"/>
        <v>kein</v>
      </c>
      <c r="W130" s="68" t="str">
        <f t="shared" si="2"/>
        <v>Bacchi</v>
      </c>
      <c r="X130" s="69" t="str">
        <f t="shared" si="2"/>
        <v>Pascal</v>
      </c>
      <c r="Y130" s="70">
        <f t="shared" si="2"/>
        <v>24</v>
      </c>
      <c r="Z130" s="68" t="str">
        <f t="shared" si="2"/>
        <v>Seiler</v>
      </c>
      <c r="AA130" s="69" t="str">
        <f t="shared" si="2"/>
        <v>Franz</v>
      </c>
      <c r="AB130" s="70">
        <f t="shared" si="2"/>
        <v>20</v>
      </c>
      <c r="AC130" s="68" t="str">
        <f t="shared" si="2"/>
        <v/>
      </c>
      <c r="AD130" s="69" t="str">
        <f t="shared" si="2"/>
        <v/>
      </c>
      <c r="AE130" s="70" t="str">
        <f t="shared" si="2"/>
        <v/>
      </c>
      <c r="AF130" s="68" t="str">
        <f t="shared" si="2"/>
        <v/>
      </c>
      <c r="AG130" s="69" t="str">
        <f t="shared" si="2"/>
        <v/>
      </c>
      <c r="AH130" s="70" t="str">
        <f t="shared" si="2"/>
        <v/>
      </c>
      <c r="AI130" s="68" t="str">
        <f t="shared" si="2"/>
        <v/>
      </c>
      <c r="AJ130" s="69" t="str">
        <f t="shared" si="2"/>
        <v/>
      </c>
      <c r="AK130" s="70" t="str">
        <f t="shared" si="2"/>
        <v/>
      </c>
      <c r="AL130" s="68" t="str">
        <f t="shared" si="2"/>
        <v/>
      </c>
      <c r="AM130" s="69" t="str">
        <f t="shared" si="2"/>
        <v/>
      </c>
      <c r="AN130" s="70" t="str">
        <f t="shared" si="2"/>
        <v/>
      </c>
      <c r="AO130" s="68" t="str">
        <f t="shared" si="2"/>
        <v/>
      </c>
      <c r="AP130" s="69" t="str">
        <f t="shared" si="2"/>
        <v/>
      </c>
      <c r="AQ130" s="70" t="str">
        <f t="shared" si="2"/>
        <v/>
      </c>
    </row>
    <row r="131" spans="1:43" s="59" customFormat="1" x14ac:dyDescent="0.25">
      <c r="A131" s="33"/>
      <c r="B131" s="68" t="str">
        <f t="shared" si="3"/>
        <v/>
      </c>
      <c r="C131" s="69" t="str">
        <f t="shared" si="2"/>
        <v/>
      </c>
      <c r="D131" s="70" t="str">
        <f t="shared" si="2"/>
        <v/>
      </c>
      <c r="E131" s="68" t="str">
        <f t="shared" si="2"/>
        <v>Kalt</v>
      </c>
      <c r="F131" s="69" t="str">
        <f t="shared" si="2"/>
        <v>Angela</v>
      </c>
      <c r="G131" s="70">
        <f t="shared" si="2"/>
        <v>29</v>
      </c>
      <c r="H131" s="68" t="str">
        <f t="shared" si="2"/>
        <v>Simeaner</v>
      </c>
      <c r="I131" s="69" t="str">
        <f t="shared" si="2"/>
        <v>Andreas</v>
      </c>
      <c r="J131" s="70">
        <f t="shared" si="2"/>
        <v>26</v>
      </c>
      <c r="K131" s="68" t="str">
        <f t="shared" si="2"/>
        <v>Hutter</v>
      </c>
      <c r="L131" s="69" t="str">
        <f t="shared" si="2"/>
        <v>Marcel</v>
      </c>
      <c r="M131" s="70">
        <f t="shared" si="2"/>
        <v>19</v>
      </c>
      <c r="N131" s="68" t="str">
        <f t="shared" si="2"/>
        <v/>
      </c>
      <c r="O131" s="69" t="str">
        <f t="shared" si="2"/>
        <v/>
      </c>
      <c r="P131" s="70" t="str">
        <f t="shared" si="2"/>
        <v/>
      </c>
      <c r="Q131" s="68" t="str">
        <f t="shared" si="2"/>
        <v/>
      </c>
      <c r="R131" s="69" t="str">
        <f t="shared" si="2"/>
        <v/>
      </c>
      <c r="S131" s="70" t="str">
        <f t="shared" si="2"/>
        <v/>
      </c>
      <c r="T131" s="68" t="str">
        <f t="shared" si="2"/>
        <v>Kalt</v>
      </c>
      <c r="U131" s="69" t="str">
        <f t="shared" si="2"/>
        <v>Angela</v>
      </c>
      <c r="V131" s="70">
        <f t="shared" si="2"/>
        <v>29</v>
      </c>
      <c r="W131" s="68" t="str">
        <f t="shared" si="2"/>
        <v>Simeaner</v>
      </c>
      <c r="X131" s="69" t="str">
        <f t="shared" si="2"/>
        <v>Andreas</v>
      </c>
      <c r="Y131" s="70">
        <f t="shared" si="2"/>
        <v>26</v>
      </c>
      <c r="Z131" s="68" t="str">
        <f t="shared" si="2"/>
        <v>Hutter</v>
      </c>
      <c r="AA131" s="69" t="str">
        <f t="shared" ref="C131:AQ137" si="4">IFERROR(AA97,"")</f>
        <v>Marcel</v>
      </c>
      <c r="AB131" s="70">
        <f t="shared" si="4"/>
        <v>19</v>
      </c>
      <c r="AC131" s="68" t="str">
        <f t="shared" si="4"/>
        <v/>
      </c>
      <c r="AD131" s="69" t="str">
        <f t="shared" si="4"/>
        <v/>
      </c>
      <c r="AE131" s="70" t="str">
        <f t="shared" si="4"/>
        <v/>
      </c>
      <c r="AF131" s="68" t="str">
        <f t="shared" si="4"/>
        <v/>
      </c>
      <c r="AG131" s="69" t="str">
        <f t="shared" si="4"/>
        <v/>
      </c>
      <c r="AH131" s="70" t="str">
        <f t="shared" si="4"/>
        <v/>
      </c>
      <c r="AI131" s="68" t="str">
        <f t="shared" si="4"/>
        <v/>
      </c>
      <c r="AJ131" s="69" t="str">
        <f t="shared" si="4"/>
        <v/>
      </c>
      <c r="AK131" s="70" t="str">
        <f t="shared" si="4"/>
        <v/>
      </c>
      <c r="AL131" s="68" t="str">
        <f t="shared" si="4"/>
        <v/>
      </c>
      <c r="AM131" s="69" t="str">
        <f t="shared" si="4"/>
        <v/>
      </c>
      <c r="AN131" s="70" t="str">
        <f t="shared" si="4"/>
        <v/>
      </c>
      <c r="AO131" s="68" t="str">
        <f t="shared" si="4"/>
        <v/>
      </c>
      <c r="AP131" s="69" t="str">
        <f t="shared" si="4"/>
        <v/>
      </c>
      <c r="AQ131" s="70" t="str">
        <f t="shared" si="4"/>
        <v/>
      </c>
    </row>
    <row r="132" spans="1:43" x14ac:dyDescent="0.25">
      <c r="A132" s="35"/>
      <c r="B132" s="71" t="str">
        <f t="shared" si="3"/>
        <v/>
      </c>
      <c r="C132" s="72" t="str">
        <f t="shared" si="4"/>
        <v/>
      </c>
      <c r="D132" s="73" t="str">
        <f t="shared" si="4"/>
        <v/>
      </c>
      <c r="E132" s="71" t="str">
        <f t="shared" si="4"/>
        <v>Bächler</v>
      </c>
      <c r="F132" s="72" t="str">
        <f t="shared" si="4"/>
        <v>Sandro</v>
      </c>
      <c r="G132" s="73" t="str">
        <f t="shared" si="4"/>
        <v>kein</v>
      </c>
      <c r="H132" s="71" t="str">
        <f t="shared" si="4"/>
        <v/>
      </c>
      <c r="I132" s="72" t="str">
        <f t="shared" si="4"/>
        <v/>
      </c>
      <c r="J132" s="73" t="str">
        <f t="shared" si="4"/>
        <v/>
      </c>
      <c r="K132" s="71" t="str">
        <f t="shared" si="4"/>
        <v/>
      </c>
      <c r="L132" s="72" t="str">
        <f t="shared" si="4"/>
        <v/>
      </c>
      <c r="M132" s="73" t="str">
        <f t="shared" si="4"/>
        <v/>
      </c>
      <c r="N132" s="71" t="str">
        <f t="shared" si="4"/>
        <v/>
      </c>
      <c r="O132" s="72" t="str">
        <f t="shared" si="4"/>
        <v/>
      </c>
      <c r="P132" s="73" t="str">
        <f t="shared" si="4"/>
        <v/>
      </c>
      <c r="Q132" s="71" t="str">
        <f t="shared" si="4"/>
        <v/>
      </c>
      <c r="R132" s="72" t="str">
        <f t="shared" si="4"/>
        <v/>
      </c>
      <c r="S132" s="73" t="str">
        <f t="shared" si="4"/>
        <v/>
      </c>
      <c r="T132" s="71" t="str">
        <f t="shared" si="4"/>
        <v>Bächler</v>
      </c>
      <c r="U132" s="72" t="str">
        <f t="shared" si="4"/>
        <v>Sandro</v>
      </c>
      <c r="V132" s="73" t="str">
        <f t="shared" si="4"/>
        <v>kein</v>
      </c>
      <c r="W132" s="71" t="str">
        <f t="shared" si="4"/>
        <v/>
      </c>
      <c r="X132" s="72" t="str">
        <f t="shared" si="4"/>
        <v/>
      </c>
      <c r="Y132" s="73" t="str">
        <f t="shared" si="4"/>
        <v/>
      </c>
      <c r="Z132" s="71" t="str">
        <f t="shared" si="4"/>
        <v/>
      </c>
      <c r="AA132" s="72" t="str">
        <f t="shared" si="4"/>
        <v/>
      </c>
      <c r="AB132" s="73" t="str">
        <f t="shared" si="4"/>
        <v/>
      </c>
      <c r="AC132" s="71" t="str">
        <f t="shared" si="4"/>
        <v/>
      </c>
      <c r="AD132" s="72" t="str">
        <f t="shared" si="4"/>
        <v/>
      </c>
      <c r="AE132" s="73" t="str">
        <f t="shared" si="4"/>
        <v/>
      </c>
      <c r="AF132" s="71" t="str">
        <f t="shared" si="4"/>
        <v/>
      </c>
      <c r="AG132" s="72" t="str">
        <f t="shared" si="4"/>
        <v/>
      </c>
      <c r="AH132" s="73" t="str">
        <f t="shared" si="4"/>
        <v/>
      </c>
      <c r="AI132" s="71" t="str">
        <f t="shared" si="4"/>
        <v/>
      </c>
      <c r="AJ132" s="72" t="str">
        <f t="shared" si="4"/>
        <v/>
      </c>
      <c r="AK132" s="73" t="str">
        <f t="shared" si="4"/>
        <v/>
      </c>
      <c r="AL132" s="71" t="str">
        <f t="shared" si="4"/>
        <v/>
      </c>
      <c r="AM132" s="72" t="str">
        <f t="shared" si="4"/>
        <v/>
      </c>
      <c r="AN132" s="73" t="str">
        <f t="shared" si="4"/>
        <v/>
      </c>
      <c r="AO132" s="71" t="str">
        <f t="shared" si="4"/>
        <v/>
      </c>
      <c r="AP132" s="72" t="str">
        <f t="shared" si="4"/>
        <v/>
      </c>
      <c r="AQ132" s="73" t="str">
        <f t="shared" si="4"/>
        <v/>
      </c>
    </row>
    <row r="133" spans="1:43" x14ac:dyDescent="0.25">
      <c r="A133" s="32"/>
      <c r="B133" s="65" t="str">
        <f t="shared" si="3"/>
        <v>Unternährer</v>
      </c>
      <c r="C133" s="66" t="str">
        <f t="shared" si="4"/>
        <v>Peter</v>
      </c>
      <c r="D133" s="67">
        <f t="shared" si="4"/>
        <v>24</v>
      </c>
      <c r="E133" s="65" t="str">
        <f t="shared" si="4"/>
        <v>Tellenbach</v>
      </c>
      <c r="F133" s="66" t="str">
        <f t="shared" si="4"/>
        <v>Hansruedi</v>
      </c>
      <c r="G133" s="67">
        <f t="shared" si="4"/>
        <v>35</v>
      </c>
      <c r="H133" s="65" t="str">
        <f t="shared" si="4"/>
        <v>Unternährer</v>
      </c>
      <c r="I133" s="66" t="str">
        <f t="shared" si="4"/>
        <v>Peter</v>
      </c>
      <c r="J133" s="67">
        <f t="shared" si="4"/>
        <v>24</v>
      </c>
      <c r="K133" s="65" t="str">
        <f t="shared" si="4"/>
        <v>Schönenberger</v>
      </c>
      <c r="L133" s="66" t="str">
        <f t="shared" si="4"/>
        <v>Myrta</v>
      </c>
      <c r="M133" s="67" t="str">
        <f t="shared" si="4"/>
        <v>kein</v>
      </c>
      <c r="N133" s="65" t="str">
        <f t="shared" si="4"/>
        <v>Unternährer</v>
      </c>
      <c r="O133" s="66" t="str">
        <f t="shared" si="4"/>
        <v>Peter</v>
      </c>
      <c r="P133" s="67">
        <f t="shared" si="4"/>
        <v>24</v>
      </c>
      <c r="Q133" s="65" t="str">
        <f t="shared" si="4"/>
        <v>Unternährer</v>
      </c>
      <c r="R133" s="66" t="str">
        <f t="shared" si="4"/>
        <v>Peter</v>
      </c>
      <c r="S133" s="67">
        <f t="shared" si="4"/>
        <v>24</v>
      </c>
      <c r="T133" s="65" t="str">
        <f t="shared" si="4"/>
        <v>Tellenbach</v>
      </c>
      <c r="U133" s="66" t="str">
        <f t="shared" si="4"/>
        <v>Hansruedi</v>
      </c>
      <c r="V133" s="67">
        <f t="shared" si="4"/>
        <v>35</v>
      </c>
      <c r="W133" s="65" t="str">
        <f t="shared" si="4"/>
        <v>Unternährer</v>
      </c>
      <c r="X133" s="66" t="str">
        <f t="shared" si="4"/>
        <v>Peter</v>
      </c>
      <c r="Y133" s="67">
        <f t="shared" si="4"/>
        <v>24</v>
      </c>
      <c r="Z133" s="65" t="str">
        <f t="shared" si="4"/>
        <v>Schönenberger</v>
      </c>
      <c r="AA133" s="66" t="str">
        <f t="shared" si="4"/>
        <v>Myrta</v>
      </c>
      <c r="AB133" s="67" t="str">
        <f t="shared" si="4"/>
        <v>kein</v>
      </c>
      <c r="AC133" s="65" t="str">
        <f t="shared" si="4"/>
        <v>Unternährer</v>
      </c>
      <c r="AD133" s="66" t="str">
        <f t="shared" si="4"/>
        <v>Peter</v>
      </c>
      <c r="AE133" s="67">
        <f t="shared" si="4"/>
        <v>24</v>
      </c>
      <c r="AF133" s="65" t="str">
        <f t="shared" si="4"/>
        <v/>
      </c>
      <c r="AG133" s="66" t="str">
        <f t="shared" si="4"/>
        <v/>
      </c>
      <c r="AH133" s="67" t="str">
        <f t="shared" si="4"/>
        <v/>
      </c>
      <c r="AI133" s="65" t="str">
        <f t="shared" si="4"/>
        <v/>
      </c>
      <c r="AJ133" s="66" t="str">
        <f t="shared" si="4"/>
        <v/>
      </c>
      <c r="AK133" s="67" t="str">
        <f t="shared" si="4"/>
        <v/>
      </c>
      <c r="AL133" s="65" t="str">
        <f t="shared" si="4"/>
        <v/>
      </c>
      <c r="AM133" s="66" t="str">
        <f t="shared" si="4"/>
        <v/>
      </c>
      <c r="AN133" s="67" t="str">
        <f t="shared" si="4"/>
        <v/>
      </c>
      <c r="AO133" s="65" t="str">
        <f t="shared" si="4"/>
        <v/>
      </c>
      <c r="AP133" s="66" t="str">
        <f t="shared" si="4"/>
        <v/>
      </c>
      <c r="AQ133" s="67" t="str">
        <f t="shared" si="4"/>
        <v/>
      </c>
    </row>
    <row r="134" spans="1:43" x14ac:dyDescent="0.25">
      <c r="A134" s="33" t="s">
        <v>61</v>
      </c>
      <c r="B134" s="68" t="str">
        <f t="shared" si="3"/>
        <v>Seiler</v>
      </c>
      <c r="C134" s="69" t="str">
        <f t="shared" si="4"/>
        <v>Franz</v>
      </c>
      <c r="D134" s="70">
        <f t="shared" si="4"/>
        <v>20</v>
      </c>
      <c r="E134" s="68" t="str">
        <f t="shared" si="4"/>
        <v>Fehr</v>
      </c>
      <c r="F134" s="69" t="str">
        <f t="shared" si="4"/>
        <v>Markus</v>
      </c>
      <c r="G134" s="70">
        <f t="shared" si="4"/>
        <v>48</v>
      </c>
      <c r="H134" s="68" t="str">
        <f t="shared" si="4"/>
        <v>Seiler</v>
      </c>
      <c r="I134" s="69" t="str">
        <f t="shared" si="4"/>
        <v>Franz</v>
      </c>
      <c r="J134" s="70">
        <f t="shared" si="4"/>
        <v>20</v>
      </c>
      <c r="K134" s="68" t="str">
        <f t="shared" si="4"/>
        <v>Zeberli</v>
      </c>
      <c r="L134" s="69" t="str">
        <f t="shared" si="4"/>
        <v>Jacqueline</v>
      </c>
      <c r="M134" s="70" t="str">
        <f t="shared" si="4"/>
        <v>kein</v>
      </c>
      <c r="N134" s="68" t="str">
        <f t="shared" si="4"/>
        <v>Seiler</v>
      </c>
      <c r="O134" s="69" t="str">
        <f t="shared" si="4"/>
        <v>Franz</v>
      </c>
      <c r="P134" s="70">
        <f t="shared" si="4"/>
        <v>20</v>
      </c>
      <c r="Q134" s="68" t="str">
        <f t="shared" si="4"/>
        <v>Seiler</v>
      </c>
      <c r="R134" s="69" t="str">
        <f t="shared" si="4"/>
        <v>Franz</v>
      </c>
      <c r="S134" s="70">
        <f t="shared" si="4"/>
        <v>20</v>
      </c>
      <c r="T134" s="68" t="str">
        <f t="shared" si="4"/>
        <v>Fehr</v>
      </c>
      <c r="U134" s="69" t="str">
        <f t="shared" si="4"/>
        <v>Markus</v>
      </c>
      <c r="V134" s="70">
        <f t="shared" si="4"/>
        <v>48</v>
      </c>
      <c r="W134" s="68" t="str">
        <f t="shared" si="4"/>
        <v>Seiler</v>
      </c>
      <c r="X134" s="69" t="str">
        <f t="shared" si="4"/>
        <v>Franz</v>
      </c>
      <c r="Y134" s="70">
        <f t="shared" si="4"/>
        <v>20</v>
      </c>
      <c r="Z134" s="68" t="str">
        <f t="shared" si="4"/>
        <v>Zeberli</v>
      </c>
      <c r="AA134" s="69" t="str">
        <f t="shared" si="4"/>
        <v>Jacqueline</v>
      </c>
      <c r="AB134" s="70" t="str">
        <f t="shared" si="4"/>
        <v>kein</v>
      </c>
      <c r="AC134" s="68" t="str">
        <f t="shared" si="4"/>
        <v>Seiler</v>
      </c>
      <c r="AD134" s="69" t="str">
        <f t="shared" si="4"/>
        <v>Franz</v>
      </c>
      <c r="AE134" s="70">
        <f t="shared" si="4"/>
        <v>20</v>
      </c>
      <c r="AF134" s="68" t="str">
        <f t="shared" si="4"/>
        <v/>
      </c>
      <c r="AG134" s="69" t="str">
        <f t="shared" si="4"/>
        <v/>
      </c>
      <c r="AH134" s="70" t="str">
        <f t="shared" si="4"/>
        <v/>
      </c>
      <c r="AI134" s="68" t="str">
        <f t="shared" si="4"/>
        <v/>
      </c>
      <c r="AJ134" s="69" t="str">
        <f t="shared" si="4"/>
        <v/>
      </c>
      <c r="AK134" s="70" t="str">
        <f t="shared" si="4"/>
        <v/>
      </c>
      <c r="AL134" s="68" t="str">
        <f t="shared" si="4"/>
        <v/>
      </c>
      <c r="AM134" s="69" t="str">
        <f t="shared" si="4"/>
        <v/>
      </c>
      <c r="AN134" s="70" t="str">
        <f t="shared" si="4"/>
        <v/>
      </c>
      <c r="AO134" s="68" t="str">
        <f t="shared" si="4"/>
        <v/>
      </c>
      <c r="AP134" s="69" t="str">
        <f t="shared" si="4"/>
        <v/>
      </c>
      <c r="AQ134" s="70" t="str">
        <f t="shared" si="4"/>
        <v/>
      </c>
    </row>
    <row r="135" spans="1:43" s="59" customFormat="1" x14ac:dyDescent="0.25">
      <c r="A135" s="33"/>
      <c r="B135" s="68" t="str">
        <f t="shared" si="3"/>
        <v>Hutter</v>
      </c>
      <c r="C135" s="69" t="str">
        <f t="shared" si="4"/>
        <v>Marcel</v>
      </c>
      <c r="D135" s="70">
        <f t="shared" si="4"/>
        <v>19</v>
      </c>
      <c r="E135" s="68" t="str">
        <f t="shared" si="4"/>
        <v>Schäpper</v>
      </c>
      <c r="F135" s="69" t="str">
        <f t="shared" si="4"/>
        <v>Benjamin</v>
      </c>
      <c r="G135" s="70" t="str">
        <f t="shared" si="4"/>
        <v>kein</v>
      </c>
      <c r="H135" s="68" t="str">
        <f t="shared" si="4"/>
        <v>Hutter</v>
      </c>
      <c r="I135" s="69" t="str">
        <f t="shared" si="4"/>
        <v>Marcel</v>
      </c>
      <c r="J135" s="70">
        <f t="shared" si="4"/>
        <v>19</v>
      </c>
      <c r="K135" s="68" t="str">
        <f t="shared" si="4"/>
        <v>Kalt</v>
      </c>
      <c r="L135" s="69" t="str">
        <f t="shared" si="4"/>
        <v>Angela</v>
      </c>
      <c r="M135" s="70">
        <f t="shared" si="4"/>
        <v>29</v>
      </c>
      <c r="N135" s="68" t="str">
        <f t="shared" si="4"/>
        <v>Hutter</v>
      </c>
      <c r="O135" s="69" t="str">
        <f t="shared" si="4"/>
        <v>Marcel</v>
      </c>
      <c r="P135" s="70">
        <f t="shared" si="4"/>
        <v>19</v>
      </c>
      <c r="Q135" s="68" t="str">
        <f t="shared" si="4"/>
        <v>Hutter</v>
      </c>
      <c r="R135" s="69" t="str">
        <f t="shared" si="4"/>
        <v>Marcel</v>
      </c>
      <c r="S135" s="70">
        <f t="shared" si="4"/>
        <v>19</v>
      </c>
      <c r="T135" s="68" t="str">
        <f t="shared" si="4"/>
        <v>Schäpper</v>
      </c>
      <c r="U135" s="69" t="str">
        <f t="shared" si="4"/>
        <v>Benjamin</v>
      </c>
      <c r="V135" s="70" t="str">
        <f t="shared" si="4"/>
        <v>kein</v>
      </c>
      <c r="W135" s="68" t="str">
        <f t="shared" si="4"/>
        <v>Hutter</v>
      </c>
      <c r="X135" s="69" t="str">
        <f t="shared" si="4"/>
        <v>Marcel</v>
      </c>
      <c r="Y135" s="70">
        <f t="shared" si="4"/>
        <v>19</v>
      </c>
      <c r="Z135" s="68" t="str">
        <f t="shared" si="4"/>
        <v>Kalt</v>
      </c>
      <c r="AA135" s="69" t="str">
        <f t="shared" si="4"/>
        <v>Angela</v>
      </c>
      <c r="AB135" s="70">
        <f t="shared" si="4"/>
        <v>29</v>
      </c>
      <c r="AC135" s="68" t="str">
        <f t="shared" si="4"/>
        <v>Hutter</v>
      </c>
      <c r="AD135" s="69" t="str">
        <f t="shared" si="4"/>
        <v>Marcel</v>
      </c>
      <c r="AE135" s="70">
        <f t="shared" si="4"/>
        <v>19</v>
      </c>
      <c r="AF135" s="68" t="str">
        <f t="shared" si="4"/>
        <v/>
      </c>
      <c r="AG135" s="69" t="str">
        <f t="shared" si="4"/>
        <v/>
      </c>
      <c r="AH135" s="70" t="str">
        <f t="shared" si="4"/>
        <v/>
      </c>
      <c r="AI135" s="68" t="str">
        <f t="shared" si="4"/>
        <v/>
      </c>
      <c r="AJ135" s="69" t="str">
        <f t="shared" si="4"/>
        <v/>
      </c>
      <c r="AK135" s="70" t="str">
        <f t="shared" si="4"/>
        <v/>
      </c>
      <c r="AL135" s="68" t="str">
        <f t="shared" si="4"/>
        <v/>
      </c>
      <c r="AM135" s="69" t="str">
        <f t="shared" si="4"/>
        <v/>
      </c>
      <c r="AN135" s="70" t="str">
        <f t="shared" si="4"/>
        <v/>
      </c>
      <c r="AO135" s="68" t="str">
        <f t="shared" si="4"/>
        <v/>
      </c>
      <c r="AP135" s="69" t="str">
        <f t="shared" si="4"/>
        <v/>
      </c>
      <c r="AQ135" s="70" t="str">
        <f t="shared" si="4"/>
        <v/>
      </c>
    </row>
    <row r="136" spans="1:43" x14ac:dyDescent="0.25">
      <c r="A136" s="35"/>
      <c r="B136" s="71" t="str">
        <f t="shared" si="3"/>
        <v/>
      </c>
      <c r="C136" s="72" t="str">
        <f t="shared" si="4"/>
        <v/>
      </c>
      <c r="D136" s="73" t="str">
        <f t="shared" si="4"/>
        <v/>
      </c>
      <c r="E136" s="71" t="str">
        <f t="shared" si="4"/>
        <v>Hodzic</v>
      </c>
      <c r="F136" s="72" t="str">
        <f t="shared" si="4"/>
        <v>Levin</v>
      </c>
      <c r="G136" s="73" t="str">
        <f t="shared" si="4"/>
        <v>kein</v>
      </c>
      <c r="H136" s="71" t="str">
        <f t="shared" si="4"/>
        <v/>
      </c>
      <c r="I136" s="72" t="str">
        <f t="shared" si="4"/>
        <v/>
      </c>
      <c r="J136" s="73" t="str">
        <f t="shared" si="4"/>
        <v/>
      </c>
      <c r="K136" s="71" t="str">
        <f t="shared" si="4"/>
        <v>Bächler</v>
      </c>
      <c r="L136" s="72" t="str">
        <f t="shared" si="4"/>
        <v>Sandro</v>
      </c>
      <c r="M136" s="73" t="str">
        <f t="shared" si="4"/>
        <v>kein</v>
      </c>
      <c r="N136" s="71" t="str">
        <f t="shared" si="4"/>
        <v/>
      </c>
      <c r="O136" s="72" t="str">
        <f t="shared" si="4"/>
        <v/>
      </c>
      <c r="P136" s="73" t="str">
        <f t="shared" si="4"/>
        <v/>
      </c>
      <c r="Q136" s="71" t="str">
        <f t="shared" si="4"/>
        <v/>
      </c>
      <c r="R136" s="72" t="str">
        <f t="shared" si="4"/>
        <v/>
      </c>
      <c r="S136" s="73" t="str">
        <f t="shared" si="4"/>
        <v/>
      </c>
      <c r="T136" s="71" t="str">
        <f t="shared" si="4"/>
        <v>Hodzic</v>
      </c>
      <c r="U136" s="72" t="str">
        <f t="shared" si="4"/>
        <v>Levin</v>
      </c>
      <c r="V136" s="73" t="str">
        <f t="shared" si="4"/>
        <v>kein</v>
      </c>
      <c r="W136" s="71" t="str">
        <f t="shared" si="4"/>
        <v/>
      </c>
      <c r="X136" s="72" t="str">
        <f t="shared" si="4"/>
        <v/>
      </c>
      <c r="Y136" s="73" t="str">
        <f t="shared" si="4"/>
        <v/>
      </c>
      <c r="Z136" s="71" t="str">
        <f t="shared" si="4"/>
        <v>Bächler</v>
      </c>
      <c r="AA136" s="72" t="str">
        <f t="shared" si="4"/>
        <v>Sandro</v>
      </c>
      <c r="AB136" s="73" t="str">
        <f t="shared" si="4"/>
        <v>kein</v>
      </c>
      <c r="AC136" s="71" t="str">
        <f t="shared" si="4"/>
        <v/>
      </c>
      <c r="AD136" s="72" t="str">
        <f t="shared" si="4"/>
        <v/>
      </c>
      <c r="AE136" s="73" t="str">
        <f t="shared" si="4"/>
        <v/>
      </c>
      <c r="AF136" s="71" t="str">
        <f t="shared" si="4"/>
        <v/>
      </c>
      <c r="AG136" s="72" t="str">
        <f t="shared" si="4"/>
        <v/>
      </c>
      <c r="AH136" s="73" t="str">
        <f t="shared" si="4"/>
        <v/>
      </c>
      <c r="AI136" s="71" t="str">
        <f t="shared" si="4"/>
        <v/>
      </c>
      <c r="AJ136" s="72" t="str">
        <f t="shared" si="4"/>
        <v/>
      </c>
      <c r="AK136" s="73" t="str">
        <f t="shared" si="4"/>
        <v/>
      </c>
      <c r="AL136" s="71" t="str">
        <f t="shared" si="4"/>
        <v/>
      </c>
      <c r="AM136" s="72" t="str">
        <f t="shared" si="4"/>
        <v/>
      </c>
      <c r="AN136" s="73" t="str">
        <f t="shared" si="4"/>
        <v/>
      </c>
      <c r="AO136" s="71" t="str">
        <f t="shared" si="4"/>
        <v/>
      </c>
      <c r="AP136" s="72" t="str">
        <f t="shared" si="4"/>
        <v/>
      </c>
      <c r="AQ136" s="73" t="str">
        <f t="shared" si="4"/>
        <v/>
      </c>
    </row>
    <row r="137" spans="1:43" x14ac:dyDescent="0.25">
      <c r="A137" s="32"/>
      <c r="B137" s="65" t="str">
        <f t="shared" si="3"/>
        <v>Sieber</v>
      </c>
      <c r="C137" s="66" t="str">
        <f t="shared" si="4"/>
        <v>Heini</v>
      </c>
      <c r="D137" s="67" t="str">
        <f t="shared" si="4"/>
        <v>kein</v>
      </c>
      <c r="E137" s="65" t="str">
        <f t="shared" si="4"/>
        <v>Fehr</v>
      </c>
      <c r="F137" s="66" t="str">
        <f t="shared" si="4"/>
        <v>Patrick</v>
      </c>
      <c r="G137" s="67">
        <f t="shared" si="4"/>
        <v>18</v>
      </c>
      <c r="H137" s="65" t="str">
        <f t="shared" si="4"/>
        <v/>
      </c>
      <c r="I137" s="66" t="str">
        <f t="shared" si="4"/>
        <v/>
      </c>
      <c r="J137" s="67" t="str">
        <f t="shared" si="4"/>
        <v/>
      </c>
      <c r="K137" s="65" t="str">
        <f t="shared" si="4"/>
        <v>Sieber</v>
      </c>
      <c r="L137" s="66" t="str">
        <f t="shared" si="4"/>
        <v>Heini</v>
      </c>
      <c r="M137" s="67" t="str">
        <f t="shared" si="4"/>
        <v>kein</v>
      </c>
      <c r="N137" s="65" t="str">
        <f t="shared" si="4"/>
        <v>Fehr</v>
      </c>
      <c r="O137" s="66" t="str">
        <f t="shared" si="4"/>
        <v>Patrick</v>
      </c>
      <c r="P137" s="67">
        <f t="shared" si="4"/>
        <v>18</v>
      </c>
      <c r="Q137" s="65" t="str">
        <f t="shared" si="4"/>
        <v>Sieber</v>
      </c>
      <c r="R137" s="66" t="str">
        <f t="shared" si="4"/>
        <v>Heini</v>
      </c>
      <c r="S137" s="67" t="str">
        <f t="shared" si="4"/>
        <v>kein</v>
      </c>
      <c r="T137" s="65" t="str">
        <f t="shared" si="4"/>
        <v>Fehr</v>
      </c>
      <c r="U137" s="66" t="str">
        <f t="shared" si="4"/>
        <v>Patrick</v>
      </c>
      <c r="V137" s="67">
        <f t="shared" si="4"/>
        <v>18</v>
      </c>
      <c r="W137" s="65" t="str">
        <f t="shared" si="4"/>
        <v/>
      </c>
      <c r="X137" s="66" t="str">
        <f t="shared" si="4"/>
        <v/>
      </c>
      <c r="Y137" s="67" t="str">
        <f t="shared" si="4"/>
        <v/>
      </c>
      <c r="Z137" s="65" t="str">
        <f t="shared" si="4"/>
        <v>Sieber</v>
      </c>
      <c r="AA137" s="66" t="str">
        <f t="shared" si="4"/>
        <v>Heini</v>
      </c>
      <c r="AB137" s="67" t="str">
        <f t="shared" si="4"/>
        <v>kein</v>
      </c>
      <c r="AC137" s="65" t="str">
        <f t="shared" si="4"/>
        <v>Fehr</v>
      </c>
      <c r="AD137" s="66" t="str">
        <f t="shared" si="4"/>
        <v>Patrick</v>
      </c>
      <c r="AE137" s="67">
        <f t="shared" si="4"/>
        <v>18</v>
      </c>
      <c r="AF137" s="65" t="str">
        <f t="shared" si="4"/>
        <v/>
      </c>
      <c r="AG137" s="66" t="str">
        <f t="shared" si="4"/>
        <v/>
      </c>
      <c r="AH137" s="67" t="str">
        <f t="shared" si="4"/>
        <v/>
      </c>
      <c r="AI137" s="65" t="str">
        <f t="shared" si="4"/>
        <v/>
      </c>
      <c r="AJ137" s="66" t="str">
        <f t="shared" ref="C137:AQ144" si="5">IFERROR(AJ103,"")</f>
        <v/>
      </c>
      <c r="AK137" s="67" t="str">
        <f t="shared" si="5"/>
        <v/>
      </c>
      <c r="AL137" s="65" t="str">
        <f t="shared" si="5"/>
        <v/>
      </c>
      <c r="AM137" s="66" t="str">
        <f t="shared" si="5"/>
        <v/>
      </c>
      <c r="AN137" s="67" t="str">
        <f t="shared" si="5"/>
        <v/>
      </c>
      <c r="AO137" s="65" t="str">
        <f t="shared" si="5"/>
        <v/>
      </c>
      <c r="AP137" s="66" t="str">
        <f t="shared" si="5"/>
        <v/>
      </c>
      <c r="AQ137" s="67" t="str">
        <f t="shared" si="5"/>
        <v/>
      </c>
    </row>
    <row r="138" spans="1:43" x14ac:dyDescent="0.25">
      <c r="A138" s="33" t="s">
        <v>62</v>
      </c>
      <c r="B138" s="68" t="str">
        <f t="shared" si="3"/>
        <v>Kalkman</v>
      </c>
      <c r="C138" s="69" t="str">
        <f t="shared" si="5"/>
        <v>Iris</v>
      </c>
      <c r="D138" s="70" t="str">
        <f t="shared" si="5"/>
        <v>kein</v>
      </c>
      <c r="E138" s="68" t="str">
        <f t="shared" si="5"/>
        <v>Bacchi</v>
      </c>
      <c r="F138" s="69" t="str">
        <f t="shared" si="5"/>
        <v>Pascal</v>
      </c>
      <c r="G138" s="70">
        <f t="shared" si="5"/>
        <v>24</v>
      </c>
      <c r="H138" s="68" t="str">
        <f t="shared" si="5"/>
        <v/>
      </c>
      <c r="I138" s="69" t="str">
        <f t="shared" si="5"/>
        <v/>
      </c>
      <c r="J138" s="70" t="str">
        <f t="shared" si="5"/>
        <v/>
      </c>
      <c r="K138" s="68" t="str">
        <f t="shared" si="5"/>
        <v>Kalkman</v>
      </c>
      <c r="L138" s="69" t="str">
        <f t="shared" si="5"/>
        <v>Iris</v>
      </c>
      <c r="M138" s="70" t="str">
        <f t="shared" si="5"/>
        <v>kein</v>
      </c>
      <c r="N138" s="68" t="str">
        <f t="shared" si="5"/>
        <v>Bacchi</v>
      </c>
      <c r="O138" s="69" t="str">
        <f t="shared" si="5"/>
        <v>Pascal</v>
      </c>
      <c r="P138" s="70">
        <f t="shared" si="5"/>
        <v>24</v>
      </c>
      <c r="Q138" s="68" t="str">
        <f t="shared" si="5"/>
        <v>Kalkman</v>
      </c>
      <c r="R138" s="69" t="str">
        <f t="shared" si="5"/>
        <v>Iris</v>
      </c>
      <c r="S138" s="70" t="str">
        <f t="shared" si="5"/>
        <v>kein</v>
      </c>
      <c r="T138" s="68" t="str">
        <f t="shared" si="5"/>
        <v>Bacchi</v>
      </c>
      <c r="U138" s="69" t="str">
        <f t="shared" si="5"/>
        <v>Pascal</v>
      </c>
      <c r="V138" s="70">
        <f t="shared" si="5"/>
        <v>24</v>
      </c>
      <c r="W138" s="68" t="str">
        <f t="shared" si="5"/>
        <v/>
      </c>
      <c r="X138" s="69" t="str">
        <f t="shared" si="5"/>
        <v/>
      </c>
      <c r="Y138" s="70" t="str">
        <f t="shared" si="5"/>
        <v/>
      </c>
      <c r="Z138" s="68" t="str">
        <f t="shared" si="5"/>
        <v>Kalkman</v>
      </c>
      <c r="AA138" s="69" t="str">
        <f t="shared" si="5"/>
        <v>Iris</v>
      </c>
      <c r="AB138" s="70" t="str">
        <f t="shared" si="5"/>
        <v>kein</v>
      </c>
      <c r="AC138" s="68" t="str">
        <f t="shared" si="5"/>
        <v>Bacchi</v>
      </c>
      <c r="AD138" s="69" t="str">
        <f t="shared" si="5"/>
        <v>Pascal</v>
      </c>
      <c r="AE138" s="70">
        <f t="shared" si="5"/>
        <v>24</v>
      </c>
      <c r="AF138" s="68" t="str">
        <f t="shared" si="5"/>
        <v/>
      </c>
      <c r="AG138" s="69" t="str">
        <f t="shared" si="5"/>
        <v/>
      </c>
      <c r="AH138" s="70" t="str">
        <f t="shared" si="5"/>
        <v/>
      </c>
      <c r="AI138" s="68" t="str">
        <f t="shared" si="5"/>
        <v/>
      </c>
      <c r="AJ138" s="69" t="str">
        <f t="shared" si="5"/>
        <v/>
      </c>
      <c r="AK138" s="70" t="str">
        <f t="shared" si="5"/>
        <v/>
      </c>
      <c r="AL138" s="68" t="str">
        <f t="shared" si="5"/>
        <v/>
      </c>
      <c r="AM138" s="69" t="str">
        <f t="shared" si="5"/>
        <v/>
      </c>
      <c r="AN138" s="70" t="str">
        <f t="shared" si="5"/>
        <v/>
      </c>
      <c r="AO138" s="68" t="str">
        <f t="shared" si="5"/>
        <v/>
      </c>
      <c r="AP138" s="69" t="str">
        <f t="shared" si="5"/>
        <v/>
      </c>
      <c r="AQ138" s="70" t="str">
        <f t="shared" si="5"/>
        <v/>
      </c>
    </row>
    <row r="139" spans="1:43" s="59" customFormat="1" x14ac:dyDescent="0.25">
      <c r="A139" s="33"/>
      <c r="B139" s="68" t="str">
        <f t="shared" si="3"/>
        <v>Kalkman</v>
      </c>
      <c r="C139" s="69" t="str">
        <f t="shared" si="5"/>
        <v>Jarden</v>
      </c>
      <c r="D139" s="70" t="str">
        <f t="shared" si="5"/>
        <v>kein</v>
      </c>
      <c r="E139" s="68" t="str">
        <f t="shared" si="5"/>
        <v>Simeaner</v>
      </c>
      <c r="F139" s="69" t="str">
        <f t="shared" si="5"/>
        <v>Andreas</v>
      </c>
      <c r="G139" s="70">
        <f t="shared" si="5"/>
        <v>26</v>
      </c>
      <c r="H139" s="68" t="str">
        <f t="shared" si="5"/>
        <v/>
      </c>
      <c r="I139" s="69" t="str">
        <f t="shared" si="5"/>
        <v/>
      </c>
      <c r="J139" s="70" t="str">
        <f t="shared" si="5"/>
        <v/>
      </c>
      <c r="K139" s="68" t="str">
        <f t="shared" si="5"/>
        <v>Kalkman</v>
      </c>
      <c r="L139" s="69" t="str">
        <f t="shared" si="5"/>
        <v>Jarden</v>
      </c>
      <c r="M139" s="70" t="str">
        <f t="shared" si="5"/>
        <v>kein</v>
      </c>
      <c r="N139" s="68" t="str">
        <f t="shared" si="5"/>
        <v>Simeaner</v>
      </c>
      <c r="O139" s="69" t="str">
        <f t="shared" si="5"/>
        <v>Andreas</v>
      </c>
      <c r="P139" s="70">
        <f t="shared" si="5"/>
        <v>26</v>
      </c>
      <c r="Q139" s="68" t="str">
        <f t="shared" si="5"/>
        <v>Kalkman</v>
      </c>
      <c r="R139" s="69" t="str">
        <f t="shared" si="5"/>
        <v>Jarden</v>
      </c>
      <c r="S139" s="70" t="str">
        <f t="shared" si="5"/>
        <v>kein</v>
      </c>
      <c r="T139" s="68" t="str">
        <f t="shared" si="5"/>
        <v>Simeaner</v>
      </c>
      <c r="U139" s="69" t="str">
        <f t="shared" si="5"/>
        <v>Andreas</v>
      </c>
      <c r="V139" s="70">
        <f t="shared" si="5"/>
        <v>26</v>
      </c>
      <c r="W139" s="68" t="str">
        <f t="shared" si="5"/>
        <v/>
      </c>
      <c r="X139" s="69" t="str">
        <f t="shared" si="5"/>
        <v/>
      </c>
      <c r="Y139" s="70" t="str">
        <f t="shared" si="5"/>
        <v/>
      </c>
      <c r="Z139" s="68" t="str">
        <f t="shared" si="5"/>
        <v>Kalkman</v>
      </c>
      <c r="AA139" s="69" t="str">
        <f t="shared" si="5"/>
        <v>Jarden</v>
      </c>
      <c r="AB139" s="70" t="str">
        <f t="shared" si="5"/>
        <v>kein</v>
      </c>
      <c r="AC139" s="68" t="str">
        <f t="shared" si="5"/>
        <v>Simeaner</v>
      </c>
      <c r="AD139" s="69" t="str">
        <f t="shared" si="5"/>
        <v>Andreas</v>
      </c>
      <c r="AE139" s="70">
        <f t="shared" si="5"/>
        <v>26</v>
      </c>
      <c r="AF139" s="68" t="str">
        <f t="shared" si="5"/>
        <v/>
      </c>
      <c r="AG139" s="69" t="str">
        <f t="shared" si="5"/>
        <v/>
      </c>
      <c r="AH139" s="70" t="str">
        <f t="shared" si="5"/>
        <v/>
      </c>
      <c r="AI139" s="68" t="str">
        <f t="shared" si="5"/>
        <v/>
      </c>
      <c r="AJ139" s="69" t="str">
        <f t="shared" si="5"/>
        <v/>
      </c>
      <c r="AK139" s="70" t="str">
        <f t="shared" si="5"/>
        <v/>
      </c>
      <c r="AL139" s="68" t="str">
        <f t="shared" si="5"/>
        <v/>
      </c>
      <c r="AM139" s="69" t="str">
        <f t="shared" si="5"/>
        <v/>
      </c>
      <c r="AN139" s="70" t="str">
        <f t="shared" si="5"/>
        <v/>
      </c>
      <c r="AO139" s="68" t="str">
        <f t="shared" si="5"/>
        <v/>
      </c>
      <c r="AP139" s="69" t="str">
        <f t="shared" si="5"/>
        <v/>
      </c>
      <c r="AQ139" s="70" t="str">
        <f t="shared" si="5"/>
        <v/>
      </c>
    </row>
    <row r="140" spans="1:43" x14ac:dyDescent="0.25">
      <c r="A140" s="35"/>
      <c r="B140" s="71" t="str">
        <f t="shared" si="3"/>
        <v>Torsello</v>
      </c>
      <c r="C140" s="72" t="str">
        <f t="shared" si="5"/>
        <v>Marco</v>
      </c>
      <c r="D140" s="73" t="str">
        <f t="shared" si="5"/>
        <v>kein</v>
      </c>
      <c r="E140" s="71" t="str">
        <f t="shared" si="5"/>
        <v/>
      </c>
      <c r="F140" s="72" t="str">
        <f t="shared" si="5"/>
        <v/>
      </c>
      <c r="G140" s="73" t="str">
        <f t="shared" si="5"/>
        <v/>
      </c>
      <c r="H140" s="71" t="str">
        <f t="shared" si="5"/>
        <v/>
      </c>
      <c r="I140" s="72" t="str">
        <f t="shared" si="5"/>
        <v/>
      </c>
      <c r="J140" s="73" t="str">
        <f t="shared" si="5"/>
        <v/>
      </c>
      <c r="K140" s="71" t="str">
        <f t="shared" si="5"/>
        <v>Torsello</v>
      </c>
      <c r="L140" s="72" t="str">
        <f t="shared" si="5"/>
        <v>Marco</v>
      </c>
      <c r="M140" s="73" t="str">
        <f t="shared" si="5"/>
        <v>kein</v>
      </c>
      <c r="N140" s="71" t="str">
        <f t="shared" si="5"/>
        <v/>
      </c>
      <c r="O140" s="72" t="str">
        <f t="shared" si="5"/>
        <v/>
      </c>
      <c r="P140" s="73" t="str">
        <f t="shared" si="5"/>
        <v/>
      </c>
      <c r="Q140" s="71" t="str">
        <f t="shared" si="5"/>
        <v>Torsello</v>
      </c>
      <c r="R140" s="72" t="str">
        <f t="shared" si="5"/>
        <v>Marco</v>
      </c>
      <c r="S140" s="73" t="str">
        <f t="shared" si="5"/>
        <v>kein</v>
      </c>
      <c r="T140" s="71" t="str">
        <f t="shared" si="5"/>
        <v/>
      </c>
      <c r="U140" s="72" t="str">
        <f t="shared" si="5"/>
        <v/>
      </c>
      <c r="V140" s="73" t="str">
        <f t="shared" si="5"/>
        <v/>
      </c>
      <c r="W140" s="71" t="str">
        <f t="shared" si="5"/>
        <v/>
      </c>
      <c r="X140" s="72" t="str">
        <f t="shared" si="5"/>
        <v/>
      </c>
      <c r="Y140" s="73" t="str">
        <f t="shared" si="5"/>
        <v/>
      </c>
      <c r="Z140" s="71" t="str">
        <f t="shared" si="5"/>
        <v>Torsello</v>
      </c>
      <c r="AA140" s="72" t="str">
        <f t="shared" si="5"/>
        <v>Marco</v>
      </c>
      <c r="AB140" s="73" t="str">
        <f t="shared" si="5"/>
        <v>kein</v>
      </c>
      <c r="AC140" s="71" t="str">
        <f t="shared" si="5"/>
        <v/>
      </c>
      <c r="AD140" s="72" t="str">
        <f t="shared" si="5"/>
        <v/>
      </c>
      <c r="AE140" s="73" t="str">
        <f t="shared" si="5"/>
        <v/>
      </c>
      <c r="AF140" s="71" t="str">
        <f t="shared" si="5"/>
        <v/>
      </c>
      <c r="AG140" s="72" t="str">
        <f t="shared" si="5"/>
        <v/>
      </c>
      <c r="AH140" s="73" t="str">
        <f t="shared" si="5"/>
        <v/>
      </c>
      <c r="AI140" s="71" t="str">
        <f t="shared" si="5"/>
        <v/>
      </c>
      <c r="AJ140" s="72" t="str">
        <f t="shared" si="5"/>
        <v/>
      </c>
      <c r="AK140" s="73" t="str">
        <f t="shared" si="5"/>
        <v/>
      </c>
      <c r="AL140" s="71" t="str">
        <f t="shared" si="5"/>
        <v/>
      </c>
      <c r="AM140" s="72" t="str">
        <f t="shared" si="5"/>
        <v/>
      </c>
      <c r="AN140" s="73" t="str">
        <f t="shared" si="5"/>
        <v/>
      </c>
      <c r="AO140" s="71" t="str">
        <f t="shared" si="5"/>
        <v/>
      </c>
      <c r="AP140" s="72" t="str">
        <f t="shared" si="5"/>
        <v/>
      </c>
      <c r="AQ140" s="73" t="str">
        <f t="shared" si="5"/>
        <v/>
      </c>
    </row>
    <row r="141" spans="1:43" x14ac:dyDescent="0.25">
      <c r="A141" s="32"/>
      <c r="B141" s="65" t="str">
        <f t="shared" si="3"/>
        <v>Schönenberger</v>
      </c>
      <c r="C141" s="66" t="str">
        <f t="shared" si="5"/>
        <v>Myrta</v>
      </c>
      <c r="D141" s="67" t="str">
        <f t="shared" si="5"/>
        <v>kein</v>
      </c>
      <c r="E141" s="65" t="str">
        <f t="shared" si="5"/>
        <v>Sieber</v>
      </c>
      <c r="F141" s="66" t="str">
        <f t="shared" si="5"/>
        <v>Heini</v>
      </c>
      <c r="G141" s="67" t="str">
        <f t="shared" si="5"/>
        <v>kein</v>
      </c>
      <c r="H141" s="65" t="str">
        <f t="shared" si="5"/>
        <v>Tellenbach</v>
      </c>
      <c r="I141" s="66" t="str">
        <f t="shared" si="5"/>
        <v>Hansruedi</v>
      </c>
      <c r="J141" s="67">
        <f t="shared" si="5"/>
        <v>35</v>
      </c>
      <c r="K141" s="65" t="str">
        <f t="shared" si="5"/>
        <v>Fehr</v>
      </c>
      <c r="L141" s="66" t="str">
        <f t="shared" si="5"/>
        <v>Patrick</v>
      </c>
      <c r="M141" s="67">
        <f t="shared" si="5"/>
        <v>18</v>
      </c>
      <c r="N141" s="65" t="str">
        <f t="shared" si="5"/>
        <v>Tellenbach</v>
      </c>
      <c r="O141" s="66" t="str">
        <f t="shared" si="5"/>
        <v>Hansruedi</v>
      </c>
      <c r="P141" s="67">
        <f t="shared" si="5"/>
        <v>35</v>
      </c>
      <c r="Q141" s="65" t="str">
        <f t="shared" si="5"/>
        <v>Schönenberger</v>
      </c>
      <c r="R141" s="66" t="str">
        <f t="shared" si="5"/>
        <v>Myrta</v>
      </c>
      <c r="S141" s="67" t="str">
        <f t="shared" si="5"/>
        <v>kein</v>
      </c>
      <c r="T141" s="65" t="str">
        <f t="shared" si="5"/>
        <v>Sieber</v>
      </c>
      <c r="U141" s="66" t="str">
        <f t="shared" si="5"/>
        <v>Heini</v>
      </c>
      <c r="V141" s="67" t="str">
        <f t="shared" si="5"/>
        <v>kein</v>
      </c>
      <c r="W141" s="65" t="str">
        <f t="shared" si="5"/>
        <v>Tellenbach</v>
      </c>
      <c r="X141" s="66" t="str">
        <f t="shared" si="5"/>
        <v>Hansruedi</v>
      </c>
      <c r="Y141" s="67">
        <f t="shared" si="5"/>
        <v>35</v>
      </c>
      <c r="Z141" s="65" t="str">
        <f t="shared" si="5"/>
        <v>Fehr</v>
      </c>
      <c r="AA141" s="66" t="str">
        <f t="shared" si="5"/>
        <v>Patrick</v>
      </c>
      <c r="AB141" s="67">
        <f t="shared" si="5"/>
        <v>18</v>
      </c>
      <c r="AC141" s="65" t="str">
        <f t="shared" si="5"/>
        <v>Tellenbach</v>
      </c>
      <c r="AD141" s="66" t="str">
        <f t="shared" si="5"/>
        <v>Hansruedi</v>
      </c>
      <c r="AE141" s="67">
        <f t="shared" si="5"/>
        <v>35</v>
      </c>
      <c r="AF141" s="65" t="str">
        <f t="shared" si="5"/>
        <v/>
      </c>
      <c r="AG141" s="66" t="str">
        <f t="shared" si="5"/>
        <v/>
      </c>
      <c r="AH141" s="67" t="str">
        <f t="shared" si="5"/>
        <v/>
      </c>
      <c r="AI141" s="65" t="str">
        <f t="shared" si="5"/>
        <v/>
      </c>
      <c r="AJ141" s="66" t="str">
        <f t="shared" si="5"/>
        <v/>
      </c>
      <c r="AK141" s="67" t="str">
        <f t="shared" si="5"/>
        <v/>
      </c>
      <c r="AL141" s="65" t="str">
        <f t="shared" si="5"/>
        <v/>
      </c>
      <c r="AM141" s="66" t="str">
        <f t="shared" si="5"/>
        <v/>
      </c>
      <c r="AN141" s="67" t="str">
        <f t="shared" si="5"/>
        <v/>
      </c>
      <c r="AO141" s="65" t="str">
        <f t="shared" si="5"/>
        <v/>
      </c>
      <c r="AP141" s="66" t="str">
        <f t="shared" si="5"/>
        <v/>
      </c>
      <c r="AQ141" s="67" t="str">
        <f t="shared" si="5"/>
        <v/>
      </c>
    </row>
    <row r="142" spans="1:43" x14ac:dyDescent="0.25">
      <c r="A142" s="33" t="s">
        <v>63</v>
      </c>
      <c r="B142" s="68" t="str">
        <f t="shared" si="3"/>
        <v>Zeberli</v>
      </c>
      <c r="C142" s="69" t="str">
        <f t="shared" si="5"/>
        <v>Jacqueline</v>
      </c>
      <c r="D142" s="70" t="str">
        <f t="shared" si="5"/>
        <v>kein</v>
      </c>
      <c r="E142" s="68" t="str">
        <f t="shared" si="5"/>
        <v>Kalkman</v>
      </c>
      <c r="F142" s="69" t="str">
        <f t="shared" si="5"/>
        <v>Iris</v>
      </c>
      <c r="G142" s="70" t="str">
        <f t="shared" si="5"/>
        <v>kein</v>
      </c>
      <c r="H142" s="68" t="str">
        <f t="shared" si="5"/>
        <v>Fehr</v>
      </c>
      <c r="I142" s="69" t="str">
        <f t="shared" si="5"/>
        <v>Markus</v>
      </c>
      <c r="J142" s="70">
        <f t="shared" si="5"/>
        <v>48</v>
      </c>
      <c r="K142" s="68" t="str">
        <f t="shared" si="5"/>
        <v>Bacchi</v>
      </c>
      <c r="L142" s="69" t="str">
        <f t="shared" si="5"/>
        <v>Pascal</v>
      </c>
      <c r="M142" s="70">
        <f t="shared" si="5"/>
        <v>24</v>
      </c>
      <c r="N142" s="68" t="str">
        <f t="shared" si="5"/>
        <v>Fehr</v>
      </c>
      <c r="O142" s="69" t="str">
        <f t="shared" si="5"/>
        <v>Markus</v>
      </c>
      <c r="P142" s="70">
        <f t="shared" si="5"/>
        <v>48</v>
      </c>
      <c r="Q142" s="68" t="str">
        <f t="shared" si="5"/>
        <v>Zeberli</v>
      </c>
      <c r="R142" s="69" t="str">
        <f t="shared" si="5"/>
        <v>Jacqueline</v>
      </c>
      <c r="S142" s="70" t="str">
        <f t="shared" si="5"/>
        <v>kein</v>
      </c>
      <c r="T142" s="68" t="str">
        <f t="shared" si="5"/>
        <v>Kalkman</v>
      </c>
      <c r="U142" s="69" t="str">
        <f t="shared" si="5"/>
        <v>Iris</v>
      </c>
      <c r="V142" s="70" t="str">
        <f t="shared" si="5"/>
        <v>kein</v>
      </c>
      <c r="W142" s="68" t="str">
        <f t="shared" si="5"/>
        <v>Fehr</v>
      </c>
      <c r="X142" s="69" t="str">
        <f t="shared" si="5"/>
        <v>Markus</v>
      </c>
      <c r="Y142" s="70">
        <f t="shared" si="5"/>
        <v>48</v>
      </c>
      <c r="Z142" s="68" t="str">
        <f t="shared" si="5"/>
        <v>Bacchi</v>
      </c>
      <c r="AA142" s="69" t="str">
        <f t="shared" si="5"/>
        <v>Pascal</v>
      </c>
      <c r="AB142" s="70">
        <f t="shared" si="5"/>
        <v>24</v>
      </c>
      <c r="AC142" s="68" t="str">
        <f t="shared" si="5"/>
        <v>Fehr</v>
      </c>
      <c r="AD142" s="69" t="str">
        <f t="shared" si="5"/>
        <v>Markus</v>
      </c>
      <c r="AE142" s="70">
        <f t="shared" si="5"/>
        <v>48</v>
      </c>
      <c r="AF142" s="68" t="str">
        <f t="shared" si="5"/>
        <v/>
      </c>
      <c r="AG142" s="69" t="str">
        <f t="shared" si="5"/>
        <v/>
      </c>
      <c r="AH142" s="70" t="str">
        <f t="shared" si="5"/>
        <v/>
      </c>
      <c r="AI142" s="68" t="str">
        <f t="shared" si="5"/>
        <v/>
      </c>
      <c r="AJ142" s="69" t="str">
        <f t="shared" si="5"/>
        <v/>
      </c>
      <c r="AK142" s="70" t="str">
        <f t="shared" si="5"/>
        <v/>
      </c>
      <c r="AL142" s="68" t="str">
        <f t="shared" si="5"/>
        <v/>
      </c>
      <c r="AM142" s="69" t="str">
        <f t="shared" si="5"/>
        <v/>
      </c>
      <c r="AN142" s="70" t="str">
        <f t="shared" si="5"/>
        <v/>
      </c>
      <c r="AO142" s="68" t="str">
        <f t="shared" si="5"/>
        <v/>
      </c>
      <c r="AP142" s="69" t="str">
        <f t="shared" si="5"/>
        <v/>
      </c>
      <c r="AQ142" s="70" t="str">
        <f t="shared" si="5"/>
        <v/>
      </c>
    </row>
    <row r="143" spans="1:43" s="59" customFormat="1" x14ac:dyDescent="0.25">
      <c r="A143" s="33"/>
      <c r="B143" s="68" t="str">
        <f t="shared" si="3"/>
        <v>Kalt</v>
      </c>
      <c r="C143" s="69" t="str">
        <f t="shared" si="5"/>
        <v>Angela</v>
      </c>
      <c r="D143" s="70">
        <f t="shared" si="5"/>
        <v>29</v>
      </c>
      <c r="E143" s="68" t="str">
        <f t="shared" si="5"/>
        <v>Kalkman</v>
      </c>
      <c r="F143" s="69" t="str">
        <f t="shared" si="5"/>
        <v>Jarden</v>
      </c>
      <c r="G143" s="70" t="str">
        <f t="shared" si="5"/>
        <v>kein</v>
      </c>
      <c r="H143" s="68" t="str">
        <f t="shared" si="5"/>
        <v>Schäpper</v>
      </c>
      <c r="I143" s="69" t="str">
        <f t="shared" si="5"/>
        <v>Benjamin</v>
      </c>
      <c r="J143" s="70" t="str">
        <f t="shared" si="5"/>
        <v>kein</v>
      </c>
      <c r="K143" s="68" t="str">
        <f t="shared" si="5"/>
        <v>Simeaner</v>
      </c>
      <c r="L143" s="69" t="str">
        <f t="shared" si="5"/>
        <v>Andreas</v>
      </c>
      <c r="M143" s="70">
        <f t="shared" si="5"/>
        <v>26</v>
      </c>
      <c r="N143" s="68" t="str">
        <f t="shared" si="5"/>
        <v>Schäpper</v>
      </c>
      <c r="O143" s="69" t="str">
        <f t="shared" si="5"/>
        <v>Benjamin</v>
      </c>
      <c r="P143" s="70" t="str">
        <f t="shared" si="5"/>
        <v>kein</v>
      </c>
      <c r="Q143" s="68" t="str">
        <f t="shared" si="5"/>
        <v>Kalt</v>
      </c>
      <c r="R143" s="69" t="str">
        <f t="shared" si="5"/>
        <v>Angela</v>
      </c>
      <c r="S143" s="70">
        <f t="shared" si="5"/>
        <v>29</v>
      </c>
      <c r="T143" s="68" t="str">
        <f t="shared" si="5"/>
        <v>Kalkman</v>
      </c>
      <c r="U143" s="69" t="str">
        <f t="shared" si="5"/>
        <v>Jarden</v>
      </c>
      <c r="V143" s="70" t="str">
        <f t="shared" si="5"/>
        <v>kein</v>
      </c>
      <c r="W143" s="68" t="str">
        <f t="shared" si="5"/>
        <v>Schäpper</v>
      </c>
      <c r="X143" s="69" t="str">
        <f t="shared" si="5"/>
        <v>Benjamin</v>
      </c>
      <c r="Y143" s="70" t="str">
        <f t="shared" si="5"/>
        <v>kein</v>
      </c>
      <c r="Z143" s="68" t="str">
        <f t="shared" si="5"/>
        <v>Simeaner</v>
      </c>
      <c r="AA143" s="69" t="str">
        <f t="shared" si="5"/>
        <v>Andreas</v>
      </c>
      <c r="AB143" s="70">
        <f t="shared" si="5"/>
        <v>26</v>
      </c>
      <c r="AC143" s="68" t="str">
        <f t="shared" si="5"/>
        <v>Schäpper</v>
      </c>
      <c r="AD143" s="69" t="str">
        <f t="shared" si="5"/>
        <v>Benjamin</v>
      </c>
      <c r="AE143" s="70" t="str">
        <f t="shared" si="5"/>
        <v>kein</v>
      </c>
      <c r="AF143" s="68" t="str">
        <f t="shared" si="5"/>
        <v/>
      </c>
      <c r="AG143" s="69" t="str">
        <f t="shared" si="5"/>
        <v/>
      </c>
      <c r="AH143" s="70" t="str">
        <f t="shared" si="5"/>
        <v/>
      </c>
      <c r="AI143" s="68" t="str">
        <f t="shared" si="5"/>
        <v/>
      </c>
      <c r="AJ143" s="69" t="str">
        <f t="shared" si="5"/>
        <v/>
      </c>
      <c r="AK143" s="70" t="str">
        <f t="shared" si="5"/>
        <v/>
      </c>
      <c r="AL143" s="68" t="str">
        <f t="shared" si="5"/>
        <v/>
      </c>
      <c r="AM143" s="69" t="str">
        <f t="shared" si="5"/>
        <v/>
      </c>
      <c r="AN143" s="70" t="str">
        <f t="shared" si="5"/>
        <v/>
      </c>
      <c r="AO143" s="68" t="str">
        <f t="shared" si="5"/>
        <v/>
      </c>
      <c r="AP143" s="69" t="str">
        <f t="shared" si="5"/>
        <v/>
      </c>
      <c r="AQ143" s="70" t="str">
        <f t="shared" si="5"/>
        <v/>
      </c>
    </row>
    <row r="144" spans="1:43" x14ac:dyDescent="0.25">
      <c r="A144" s="35"/>
      <c r="B144" s="71" t="str">
        <f t="shared" si="3"/>
        <v>Bächler</v>
      </c>
      <c r="C144" s="72" t="str">
        <f t="shared" si="5"/>
        <v>Sandro</v>
      </c>
      <c r="D144" s="73" t="str">
        <f t="shared" ref="C144:AQ150" si="6">IFERROR(D110,"")</f>
        <v>kein</v>
      </c>
      <c r="E144" s="71" t="str">
        <f t="shared" si="6"/>
        <v>Torsello</v>
      </c>
      <c r="F144" s="72" t="str">
        <f t="shared" si="6"/>
        <v>Marco</v>
      </c>
      <c r="G144" s="73" t="str">
        <f t="shared" si="6"/>
        <v>kein</v>
      </c>
      <c r="H144" s="71" t="str">
        <f t="shared" si="6"/>
        <v>Hodzic</v>
      </c>
      <c r="I144" s="72" t="str">
        <f t="shared" si="6"/>
        <v>Levin</v>
      </c>
      <c r="J144" s="73" t="str">
        <f t="shared" si="6"/>
        <v>kein</v>
      </c>
      <c r="K144" s="71" t="str">
        <f t="shared" si="6"/>
        <v/>
      </c>
      <c r="L144" s="72" t="str">
        <f t="shared" si="6"/>
        <v/>
      </c>
      <c r="M144" s="73" t="str">
        <f t="shared" si="6"/>
        <v/>
      </c>
      <c r="N144" s="71" t="str">
        <f t="shared" si="6"/>
        <v>Hodzic</v>
      </c>
      <c r="O144" s="72" t="str">
        <f t="shared" si="6"/>
        <v>Levin</v>
      </c>
      <c r="P144" s="73" t="str">
        <f t="shared" si="6"/>
        <v>kein</v>
      </c>
      <c r="Q144" s="71" t="str">
        <f t="shared" si="6"/>
        <v>Bächler</v>
      </c>
      <c r="R144" s="72" t="str">
        <f t="shared" si="6"/>
        <v>Sandro</v>
      </c>
      <c r="S144" s="73" t="str">
        <f t="shared" si="6"/>
        <v>kein</v>
      </c>
      <c r="T144" s="71" t="str">
        <f t="shared" si="6"/>
        <v>Torsello</v>
      </c>
      <c r="U144" s="72" t="str">
        <f t="shared" si="6"/>
        <v>Marco</v>
      </c>
      <c r="V144" s="73" t="str">
        <f t="shared" si="6"/>
        <v>kein</v>
      </c>
      <c r="W144" s="71" t="str">
        <f t="shared" si="6"/>
        <v>Hodzic</v>
      </c>
      <c r="X144" s="72" t="str">
        <f t="shared" si="6"/>
        <v>Levin</v>
      </c>
      <c r="Y144" s="73" t="str">
        <f t="shared" si="6"/>
        <v>kein</v>
      </c>
      <c r="Z144" s="71" t="str">
        <f t="shared" si="6"/>
        <v/>
      </c>
      <c r="AA144" s="72" t="str">
        <f t="shared" si="6"/>
        <v/>
      </c>
      <c r="AB144" s="73" t="str">
        <f t="shared" si="6"/>
        <v/>
      </c>
      <c r="AC144" s="71" t="str">
        <f t="shared" si="6"/>
        <v>Hodzic</v>
      </c>
      <c r="AD144" s="72" t="str">
        <f t="shared" si="6"/>
        <v>Levin</v>
      </c>
      <c r="AE144" s="73" t="str">
        <f t="shared" si="6"/>
        <v>kein</v>
      </c>
      <c r="AF144" s="71" t="str">
        <f t="shared" si="6"/>
        <v/>
      </c>
      <c r="AG144" s="72" t="str">
        <f t="shared" si="6"/>
        <v/>
      </c>
      <c r="AH144" s="73" t="str">
        <f t="shared" si="6"/>
        <v/>
      </c>
      <c r="AI144" s="71" t="str">
        <f t="shared" si="6"/>
        <v/>
      </c>
      <c r="AJ144" s="72" t="str">
        <f t="shared" si="6"/>
        <v/>
      </c>
      <c r="AK144" s="73" t="str">
        <f t="shared" si="6"/>
        <v/>
      </c>
      <c r="AL144" s="71" t="str">
        <f t="shared" si="6"/>
        <v/>
      </c>
      <c r="AM144" s="72" t="str">
        <f t="shared" si="6"/>
        <v/>
      </c>
      <c r="AN144" s="73" t="str">
        <f t="shared" si="6"/>
        <v/>
      </c>
      <c r="AO144" s="71" t="str">
        <f t="shared" si="6"/>
        <v/>
      </c>
      <c r="AP144" s="72" t="str">
        <f t="shared" si="6"/>
        <v/>
      </c>
      <c r="AQ144" s="73" t="str">
        <f t="shared" si="6"/>
        <v/>
      </c>
    </row>
    <row r="145" spans="1:43" x14ac:dyDescent="0.25">
      <c r="A145" s="32"/>
      <c r="B145" s="65" t="str">
        <f t="shared" si="3"/>
        <v>Fehr</v>
      </c>
      <c r="C145" s="66" t="str">
        <f t="shared" si="6"/>
        <v>Patrick</v>
      </c>
      <c r="D145" s="67">
        <f t="shared" si="6"/>
        <v>18</v>
      </c>
      <c r="E145" s="65" t="str">
        <f t="shared" si="6"/>
        <v/>
      </c>
      <c r="F145" s="66" t="str">
        <f t="shared" si="6"/>
        <v/>
      </c>
      <c r="G145" s="67" t="str">
        <f t="shared" si="6"/>
        <v/>
      </c>
      <c r="H145" s="65" t="str">
        <f t="shared" si="6"/>
        <v>Schönenberger</v>
      </c>
      <c r="I145" s="66" t="str">
        <f t="shared" si="6"/>
        <v>Myrta</v>
      </c>
      <c r="J145" s="67" t="str">
        <f t="shared" si="6"/>
        <v>kein</v>
      </c>
      <c r="K145" s="65" t="str">
        <f t="shared" si="6"/>
        <v/>
      </c>
      <c r="L145" s="66" t="str">
        <f t="shared" si="6"/>
        <v/>
      </c>
      <c r="M145" s="67" t="str">
        <f t="shared" si="6"/>
        <v/>
      </c>
      <c r="N145" s="65" t="str">
        <f t="shared" si="6"/>
        <v>Sieber</v>
      </c>
      <c r="O145" s="66" t="str">
        <f t="shared" si="6"/>
        <v>Heini</v>
      </c>
      <c r="P145" s="67" t="str">
        <f t="shared" si="6"/>
        <v>kein</v>
      </c>
      <c r="Q145" s="65" t="str">
        <f t="shared" si="6"/>
        <v>Fehr</v>
      </c>
      <c r="R145" s="66" t="str">
        <f t="shared" si="6"/>
        <v>Patrick</v>
      </c>
      <c r="S145" s="67">
        <f t="shared" si="6"/>
        <v>18</v>
      </c>
      <c r="T145" s="65" t="str">
        <f t="shared" si="6"/>
        <v/>
      </c>
      <c r="U145" s="66" t="str">
        <f t="shared" si="6"/>
        <v/>
      </c>
      <c r="V145" s="67" t="str">
        <f t="shared" si="6"/>
        <v/>
      </c>
      <c r="W145" s="65" t="str">
        <f t="shared" si="6"/>
        <v>Schönenberger</v>
      </c>
      <c r="X145" s="66" t="str">
        <f t="shared" si="6"/>
        <v>Myrta</v>
      </c>
      <c r="Y145" s="67" t="str">
        <f t="shared" si="6"/>
        <v>kein</v>
      </c>
      <c r="Z145" s="65" t="str">
        <f t="shared" si="6"/>
        <v/>
      </c>
      <c r="AA145" s="66" t="str">
        <f t="shared" si="6"/>
        <v/>
      </c>
      <c r="AB145" s="67" t="str">
        <f t="shared" si="6"/>
        <v/>
      </c>
      <c r="AC145" s="65" t="str">
        <f t="shared" si="6"/>
        <v>Sieber</v>
      </c>
      <c r="AD145" s="66" t="str">
        <f t="shared" si="6"/>
        <v>Heini</v>
      </c>
      <c r="AE145" s="67" t="str">
        <f t="shared" si="6"/>
        <v>kein</v>
      </c>
      <c r="AF145" s="65" t="str">
        <f t="shared" si="6"/>
        <v/>
      </c>
      <c r="AG145" s="66" t="str">
        <f t="shared" si="6"/>
        <v/>
      </c>
      <c r="AH145" s="67" t="str">
        <f t="shared" si="6"/>
        <v/>
      </c>
      <c r="AI145" s="65" t="str">
        <f t="shared" si="6"/>
        <v/>
      </c>
      <c r="AJ145" s="66" t="str">
        <f t="shared" si="6"/>
        <v/>
      </c>
      <c r="AK145" s="67" t="str">
        <f t="shared" si="6"/>
        <v/>
      </c>
      <c r="AL145" s="65" t="str">
        <f t="shared" si="6"/>
        <v/>
      </c>
      <c r="AM145" s="66" t="str">
        <f t="shared" si="6"/>
        <v/>
      </c>
      <c r="AN145" s="67" t="str">
        <f t="shared" si="6"/>
        <v/>
      </c>
      <c r="AO145" s="65" t="str">
        <f t="shared" si="6"/>
        <v/>
      </c>
      <c r="AP145" s="66" t="str">
        <f t="shared" si="6"/>
        <v/>
      </c>
      <c r="AQ145" s="67" t="str">
        <f t="shared" si="6"/>
        <v/>
      </c>
    </row>
    <row r="146" spans="1:43" x14ac:dyDescent="0.25">
      <c r="A146" s="33" t="s">
        <v>64</v>
      </c>
      <c r="B146" s="68" t="str">
        <f t="shared" si="3"/>
        <v>Bacchi</v>
      </c>
      <c r="C146" s="69" t="str">
        <f t="shared" si="6"/>
        <v>Pascal</v>
      </c>
      <c r="D146" s="70">
        <f t="shared" si="6"/>
        <v>24</v>
      </c>
      <c r="E146" s="68" t="str">
        <f t="shared" si="6"/>
        <v/>
      </c>
      <c r="F146" s="69" t="str">
        <f t="shared" si="6"/>
        <v/>
      </c>
      <c r="G146" s="70" t="str">
        <f t="shared" si="6"/>
        <v/>
      </c>
      <c r="H146" s="68" t="str">
        <f t="shared" si="6"/>
        <v>Zeberli</v>
      </c>
      <c r="I146" s="69" t="str">
        <f t="shared" si="6"/>
        <v>Jacqueline</v>
      </c>
      <c r="J146" s="70" t="str">
        <f t="shared" si="6"/>
        <v>kein</v>
      </c>
      <c r="K146" s="68" t="str">
        <f t="shared" si="6"/>
        <v/>
      </c>
      <c r="L146" s="69" t="str">
        <f t="shared" si="6"/>
        <v/>
      </c>
      <c r="M146" s="70" t="str">
        <f t="shared" si="6"/>
        <v/>
      </c>
      <c r="N146" s="68" t="str">
        <f t="shared" si="6"/>
        <v>Kalkman</v>
      </c>
      <c r="O146" s="69" t="str">
        <f t="shared" si="6"/>
        <v>Iris</v>
      </c>
      <c r="P146" s="70" t="str">
        <f t="shared" si="6"/>
        <v>kein</v>
      </c>
      <c r="Q146" s="68" t="str">
        <f t="shared" si="6"/>
        <v>Bacchi</v>
      </c>
      <c r="R146" s="69" t="str">
        <f t="shared" si="6"/>
        <v>Pascal</v>
      </c>
      <c r="S146" s="70">
        <f t="shared" si="6"/>
        <v>24</v>
      </c>
      <c r="T146" s="68" t="str">
        <f t="shared" si="6"/>
        <v/>
      </c>
      <c r="U146" s="69" t="str">
        <f t="shared" si="6"/>
        <v/>
      </c>
      <c r="V146" s="70" t="str">
        <f t="shared" si="6"/>
        <v/>
      </c>
      <c r="W146" s="68" t="str">
        <f t="shared" si="6"/>
        <v>Zeberli</v>
      </c>
      <c r="X146" s="69" t="str">
        <f t="shared" si="6"/>
        <v>Jacqueline</v>
      </c>
      <c r="Y146" s="70" t="str">
        <f t="shared" si="6"/>
        <v>kein</v>
      </c>
      <c r="Z146" s="68" t="str">
        <f t="shared" si="6"/>
        <v/>
      </c>
      <c r="AA146" s="69" t="str">
        <f t="shared" si="6"/>
        <v/>
      </c>
      <c r="AB146" s="70" t="str">
        <f t="shared" si="6"/>
        <v/>
      </c>
      <c r="AC146" s="68" t="str">
        <f t="shared" si="6"/>
        <v>Kalkman</v>
      </c>
      <c r="AD146" s="69" t="str">
        <f t="shared" si="6"/>
        <v>Iris</v>
      </c>
      <c r="AE146" s="70" t="str">
        <f t="shared" si="6"/>
        <v>kein</v>
      </c>
      <c r="AF146" s="68" t="str">
        <f t="shared" si="6"/>
        <v/>
      </c>
      <c r="AG146" s="69" t="str">
        <f t="shared" si="6"/>
        <v/>
      </c>
      <c r="AH146" s="70" t="str">
        <f t="shared" si="6"/>
        <v/>
      </c>
      <c r="AI146" s="68" t="str">
        <f t="shared" si="6"/>
        <v/>
      </c>
      <c r="AJ146" s="69" t="str">
        <f t="shared" si="6"/>
        <v/>
      </c>
      <c r="AK146" s="70" t="str">
        <f t="shared" si="6"/>
        <v/>
      </c>
      <c r="AL146" s="68" t="str">
        <f t="shared" si="6"/>
        <v/>
      </c>
      <c r="AM146" s="69" t="str">
        <f t="shared" si="6"/>
        <v/>
      </c>
      <c r="AN146" s="70" t="str">
        <f t="shared" si="6"/>
        <v/>
      </c>
      <c r="AO146" s="68" t="str">
        <f t="shared" si="6"/>
        <v/>
      </c>
      <c r="AP146" s="69" t="str">
        <f t="shared" si="6"/>
        <v/>
      </c>
      <c r="AQ146" s="70" t="str">
        <f t="shared" si="6"/>
        <v/>
      </c>
    </row>
    <row r="147" spans="1:43" s="59" customFormat="1" x14ac:dyDescent="0.25">
      <c r="A147" s="33"/>
      <c r="B147" s="68" t="str">
        <f t="shared" si="3"/>
        <v>Simeaner</v>
      </c>
      <c r="C147" s="69" t="str">
        <f t="shared" si="6"/>
        <v>Andreas</v>
      </c>
      <c r="D147" s="70">
        <f t="shared" si="6"/>
        <v>26</v>
      </c>
      <c r="E147" s="68" t="str">
        <f t="shared" si="6"/>
        <v/>
      </c>
      <c r="F147" s="69" t="str">
        <f t="shared" si="6"/>
        <v/>
      </c>
      <c r="G147" s="70" t="str">
        <f t="shared" si="6"/>
        <v/>
      </c>
      <c r="H147" s="68" t="str">
        <f t="shared" si="6"/>
        <v>Kalt</v>
      </c>
      <c r="I147" s="69" t="str">
        <f t="shared" si="6"/>
        <v>Angela</v>
      </c>
      <c r="J147" s="70">
        <f t="shared" si="6"/>
        <v>29</v>
      </c>
      <c r="K147" s="68" t="str">
        <f t="shared" si="6"/>
        <v/>
      </c>
      <c r="L147" s="69" t="str">
        <f t="shared" si="6"/>
        <v/>
      </c>
      <c r="M147" s="70" t="str">
        <f t="shared" si="6"/>
        <v/>
      </c>
      <c r="N147" s="68" t="str">
        <f t="shared" si="6"/>
        <v>Kalkman</v>
      </c>
      <c r="O147" s="69" t="str">
        <f t="shared" si="6"/>
        <v>Jarden</v>
      </c>
      <c r="P147" s="70" t="str">
        <f t="shared" si="6"/>
        <v>kein</v>
      </c>
      <c r="Q147" s="68" t="str">
        <f t="shared" si="6"/>
        <v>Simeaner</v>
      </c>
      <c r="R147" s="69" t="str">
        <f t="shared" si="6"/>
        <v>Andreas</v>
      </c>
      <c r="S147" s="70">
        <f t="shared" si="6"/>
        <v>26</v>
      </c>
      <c r="T147" s="68" t="str">
        <f t="shared" si="6"/>
        <v/>
      </c>
      <c r="U147" s="69" t="str">
        <f t="shared" si="6"/>
        <v/>
      </c>
      <c r="V147" s="70" t="str">
        <f t="shared" si="6"/>
        <v/>
      </c>
      <c r="W147" s="68" t="str">
        <f t="shared" si="6"/>
        <v>Kalt</v>
      </c>
      <c r="X147" s="69" t="str">
        <f t="shared" si="6"/>
        <v>Angela</v>
      </c>
      <c r="Y147" s="70">
        <f t="shared" si="6"/>
        <v>29</v>
      </c>
      <c r="Z147" s="68" t="str">
        <f t="shared" si="6"/>
        <v/>
      </c>
      <c r="AA147" s="69" t="str">
        <f t="shared" si="6"/>
        <v/>
      </c>
      <c r="AB147" s="70" t="str">
        <f t="shared" si="6"/>
        <v/>
      </c>
      <c r="AC147" s="68" t="str">
        <f t="shared" si="6"/>
        <v>Kalkman</v>
      </c>
      <c r="AD147" s="69" t="str">
        <f t="shared" si="6"/>
        <v>Jarden</v>
      </c>
      <c r="AE147" s="70" t="str">
        <f t="shared" si="6"/>
        <v>kein</v>
      </c>
      <c r="AF147" s="68" t="str">
        <f t="shared" si="6"/>
        <v/>
      </c>
      <c r="AG147" s="69" t="str">
        <f t="shared" si="6"/>
        <v/>
      </c>
      <c r="AH147" s="70" t="str">
        <f t="shared" si="6"/>
        <v/>
      </c>
      <c r="AI147" s="68" t="str">
        <f t="shared" si="6"/>
        <v/>
      </c>
      <c r="AJ147" s="69" t="str">
        <f t="shared" si="6"/>
        <v/>
      </c>
      <c r="AK147" s="70" t="str">
        <f t="shared" si="6"/>
        <v/>
      </c>
      <c r="AL147" s="68" t="str">
        <f t="shared" si="6"/>
        <v/>
      </c>
      <c r="AM147" s="69" t="str">
        <f t="shared" si="6"/>
        <v/>
      </c>
      <c r="AN147" s="70" t="str">
        <f t="shared" si="6"/>
        <v/>
      </c>
      <c r="AO147" s="68" t="str">
        <f t="shared" si="6"/>
        <v/>
      </c>
      <c r="AP147" s="69" t="str">
        <f t="shared" si="6"/>
        <v/>
      </c>
      <c r="AQ147" s="70" t="str">
        <f t="shared" si="6"/>
        <v/>
      </c>
    </row>
    <row r="148" spans="1:43" x14ac:dyDescent="0.25">
      <c r="A148" s="35"/>
      <c r="B148" s="71" t="str">
        <f t="shared" si="3"/>
        <v/>
      </c>
      <c r="C148" s="72" t="str">
        <f t="shared" si="6"/>
        <v/>
      </c>
      <c r="D148" s="73" t="str">
        <f t="shared" si="6"/>
        <v/>
      </c>
      <c r="E148" s="71" t="str">
        <f t="shared" si="6"/>
        <v/>
      </c>
      <c r="F148" s="72" t="str">
        <f t="shared" si="6"/>
        <v/>
      </c>
      <c r="G148" s="73" t="str">
        <f t="shared" si="6"/>
        <v/>
      </c>
      <c r="H148" s="71" t="str">
        <f t="shared" si="6"/>
        <v>Bächler</v>
      </c>
      <c r="I148" s="72" t="str">
        <f t="shared" si="6"/>
        <v>Sandro</v>
      </c>
      <c r="J148" s="73" t="str">
        <f t="shared" si="6"/>
        <v>kein</v>
      </c>
      <c r="K148" s="71" t="str">
        <f t="shared" si="6"/>
        <v/>
      </c>
      <c r="L148" s="72" t="str">
        <f t="shared" si="6"/>
        <v/>
      </c>
      <c r="M148" s="73" t="str">
        <f t="shared" si="6"/>
        <v/>
      </c>
      <c r="N148" s="71" t="str">
        <f t="shared" si="6"/>
        <v>Torsello</v>
      </c>
      <c r="O148" s="72" t="str">
        <f t="shared" si="6"/>
        <v>Marco</v>
      </c>
      <c r="P148" s="73" t="str">
        <f t="shared" si="6"/>
        <v>kein</v>
      </c>
      <c r="Q148" s="71" t="str">
        <f t="shared" si="6"/>
        <v/>
      </c>
      <c r="R148" s="72" t="str">
        <f t="shared" si="6"/>
        <v/>
      </c>
      <c r="S148" s="73" t="str">
        <f t="shared" si="6"/>
        <v/>
      </c>
      <c r="T148" s="71" t="str">
        <f t="shared" si="6"/>
        <v/>
      </c>
      <c r="U148" s="72" t="str">
        <f t="shared" si="6"/>
        <v/>
      </c>
      <c r="V148" s="73" t="str">
        <f t="shared" si="6"/>
        <v/>
      </c>
      <c r="W148" s="71" t="str">
        <f t="shared" si="6"/>
        <v>Bächler</v>
      </c>
      <c r="X148" s="72" t="str">
        <f t="shared" si="6"/>
        <v>Sandro</v>
      </c>
      <c r="Y148" s="73" t="str">
        <f t="shared" si="6"/>
        <v>kein</v>
      </c>
      <c r="Z148" s="71" t="str">
        <f t="shared" si="6"/>
        <v/>
      </c>
      <c r="AA148" s="72" t="str">
        <f t="shared" si="6"/>
        <v/>
      </c>
      <c r="AB148" s="73" t="str">
        <f t="shared" si="6"/>
        <v/>
      </c>
      <c r="AC148" s="71" t="str">
        <f t="shared" si="6"/>
        <v>Torsello</v>
      </c>
      <c r="AD148" s="72" t="str">
        <f t="shared" si="6"/>
        <v>Marco</v>
      </c>
      <c r="AE148" s="73" t="str">
        <f t="shared" si="6"/>
        <v>kein</v>
      </c>
      <c r="AF148" s="71" t="str">
        <f t="shared" si="6"/>
        <v/>
      </c>
      <c r="AG148" s="72" t="str">
        <f t="shared" si="6"/>
        <v/>
      </c>
      <c r="AH148" s="73" t="str">
        <f t="shared" si="6"/>
        <v/>
      </c>
      <c r="AI148" s="71" t="str">
        <f t="shared" si="6"/>
        <v/>
      </c>
      <c r="AJ148" s="72" t="str">
        <f t="shared" si="6"/>
        <v/>
      </c>
      <c r="AK148" s="73" t="str">
        <f t="shared" si="6"/>
        <v/>
      </c>
      <c r="AL148" s="71" t="str">
        <f t="shared" si="6"/>
        <v/>
      </c>
      <c r="AM148" s="72" t="str">
        <f t="shared" si="6"/>
        <v/>
      </c>
      <c r="AN148" s="73" t="str">
        <f t="shared" si="6"/>
        <v/>
      </c>
      <c r="AO148" s="71" t="str">
        <f t="shared" si="6"/>
        <v/>
      </c>
      <c r="AP148" s="72" t="str">
        <f t="shared" si="6"/>
        <v/>
      </c>
      <c r="AQ148" s="73" t="str">
        <f t="shared" si="6"/>
        <v/>
      </c>
    </row>
    <row r="149" spans="1:43" x14ac:dyDescent="0.25">
      <c r="A149" s="32"/>
      <c r="B149" s="65" t="str">
        <f t="shared" si="3"/>
        <v/>
      </c>
      <c r="C149" s="66" t="str">
        <f t="shared" si="6"/>
        <v/>
      </c>
      <c r="D149" s="67" t="str">
        <f t="shared" si="6"/>
        <v/>
      </c>
      <c r="E149" s="65" t="str">
        <f t="shared" si="6"/>
        <v/>
      </c>
      <c r="F149" s="66" t="str">
        <f t="shared" si="6"/>
        <v/>
      </c>
      <c r="G149" s="67" t="str">
        <f t="shared" si="6"/>
        <v/>
      </c>
      <c r="H149" s="65" t="str">
        <f t="shared" si="6"/>
        <v/>
      </c>
      <c r="I149" s="66" t="str">
        <f t="shared" si="6"/>
        <v/>
      </c>
      <c r="J149" s="67" t="str">
        <f t="shared" si="6"/>
        <v/>
      </c>
      <c r="K149" s="65" t="str">
        <f t="shared" si="6"/>
        <v/>
      </c>
      <c r="L149" s="66" t="str">
        <f t="shared" si="6"/>
        <v/>
      </c>
      <c r="M149" s="67" t="str">
        <f t="shared" si="6"/>
        <v/>
      </c>
      <c r="N149" s="65" t="str">
        <f t="shared" si="6"/>
        <v/>
      </c>
      <c r="O149" s="66" t="str">
        <f t="shared" si="6"/>
        <v/>
      </c>
      <c r="P149" s="67" t="str">
        <f t="shared" si="6"/>
        <v/>
      </c>
      <c r="Q149" s="65" t="str">
        <f t="shared" si="6"/>
        <v/>
      </c>
      <c r="R149" s="66" t="str">
        <f t="shared" si="6"/>
        <v/>
      </c>
      <c r="S149" s="67" t="str">
        <f t="shared" si="6"/>
        <v/>
      </c>
      <c r="T149" s="65" t="str">
        <f t="shared" si="6"/>
        <v/>
      </c>
      <c r="U149" s="66" t="str">
        <f t="shared" si="6"/>
        <v/>
      </c>
      <c r="V149" s="67" t="str">
        <f t="shared" si="6"/>
        <v/>
      </c>
      <c r="W149" s="65" t="str">
        <f t="shared" si="6"/>
        <v/>
      </c>
      <c r="X149" s="66" t="str">
        <f t="shared" si="6"/>
        <v/>
      </c>
      <c r="Y149" s="67" t="str">
        <f t="shared" si="6"/>
        <v/>
      </c>
      <c r="Z149" s="65" t="str">
        <f t="shared" si="6"/>
        <v/>
      </c>
      <c r="AA149" s="66" t="str">
        <f t="shared" si="6"/>
        <v/>
      </c>
      <c r="AB149" s="67" t="str">
        <f t="shared" si="6"/>
        <v/>
      </c>
      <c r="AC149" s="65" t="str">
        <f t="shared" si="6"/>
        <v/>
      </c>
      <c r="AD149" s="66" t="str">
        <f t="shared" si="6"/>
        <v/>
      </c>
      <c r="AE149" s="67" t="str">
        <f t="shared" si="6"/>
        <v/>
      </c>
      <c r="AF149" s="65" t="str">
        <f t="shared" si="6"/>
        <v/>
      </c>
      <c r="AG149" s="66" t="str">
        <f t="shared" si="6"/>
        <v/>
      </c>
      <c r="AH149" s="67" t="str">
        <f t="shared" si="6"/>
        <v/>
      </c>
      <c r="AI149" s="65" t="str">
        <f t="shared" si="6"/>
        <v/>
      </c>
      <c r="AJ149" s="66" t="str">
        <f t="shared" si="6"/>
        <v/>
      </c>
      <c r="AK149" s="67" t="str">
        <f t="shared" si="6"/>
        <v/>
      </c>
      <c r="AL149" s="65" t="str">
        <f t="shared" si="6"/>
        <v/>
      </c>
      <c r="AM149" s="66" t="str">
        <f t="shared" si="6"/>
        <v/>
      </c>
      <c r="AN149" s="67" t="str">
        <f t="shared" si="6"/>
        <v/>
      </c>
      <c r="AO149" s="65" t="str">
        <f t="shared" si="6"/>
        <v/>
      </c>
      <c r="AP149" s="66" t="str">
        <f t="shared" si="6"/>
        <v/>
      </c>
      <c r="AQ149" s="67" t="str">
        <f t="shared" si="6"/>
        <v/>
      </c>
    </row>
    <row r="150" spans="1:43" x14ac:dyDescent="0.25">
      <c r="A150" s="33" t="s">
        <v>65</v>
      </c>
      <c r="B150" s="68" t="str">
        <f t="shared" si="3"/>
        <v/>
      </c>
      <c r="C150" s="69" t="str">
        <f t="shared" si="6"/>
        <v/>
      </c>
      <c r="D150" s="70" t="str">
        <f t="shared" si="6"/>
        <v/>
      </c>
      <c r="E150" s="68" t="str">
        <f t="shared" si="6"/>
        <v/>
      </c>
      <c r="F150" s="69" t="str">
        <f t="shared" si="6"/>
        <v/>
      </c>
      <c r="G150" s="70" t="str">
        <f t="shared" si="6"/>
        <v/>
      </c>
      <c r="H150" s="68" t="str">
        <f t="shared" si="6"/>
        <v/>
      </c>
      <c r="I150" s="69" t="str">
        <f t="shared" si="6"/>
        <v/>
      </c>
      <c r="J150" s="70" t="str">
        <f t="shared" si="6"/>
        <v/>
      </c>
      <c r="K150" s="68" t="str">
        <f t="shared" si="6"/>
        <v/>
      </c>
      <c r="L150" s="69" t="str">
        <f t="shared" si="6"/>
        <v/>
      </c>
      <c r="M150" s="70" t="str">
        <f t="shared" ref="C150:AQ156" si="7">IFERROR(M116,"")</f>
        <v/>
      </c>
      <c r="N150" s="68" t="str">
        <f t="shared" si="7"/>
        <v/>
      </c>
      <c r="O150" s="69" t="str">
        <f t="shared" si="7"/>
        <v/>
      </c>
      <c r="P150" s="70" t="str">
        <f t="shared" si="7"/>
        <v/>
      </c>
      <c r="Q150" s="68" t="str">
        <f t="shared" si="7"/>
        <v/>
      </c>
      <c r="R150" s="69" t="str">
        <f t="shared" si="7"/>
        <v/>
      </c>
      <c r="S150" s="70" t="str">
        <f t="shared" si="7"/>
        <v/>
      </c>
      <c r="T150" s="68" t="str">
        <f t="shared" si="7"/>
        <v/>
      </c>
      <c r="U150" s="69" t="str">
        <f t="shared" si="7"/>
        <v/>
      </c>
      <c r="V150" s="70" t="str">
        <f t="shared" si="7"/>
        <v/>
      </c>
      <c r="W150" s="68" t="str">
        <f t="shared" si="7"/>
        <v/>
      </c>
      <c r="X150" s="69" t="str">
        <f t="shared" si="7"/>
        <v/>
      </c>
      <c r="Y150" s="70" t="str">
        <f t="shared" si="7"/>
        <v/>
      </c>
      <c r="Z150" s="68" t="str">
        <f t="shared" si="7"/>
        <v/>
      </c>
      <c r="AA150" s="69" t="str">
        <f t="shared" si="7"/>
        <v/>
      </c>
      <c r="AB150" s="70" t="str">
        <f t="shared" si="7"/>
        <v/>
      </c>
      <c r="AC150" s="68" t="str">
        <f t="shared" si="7"/>
        <v/>
      </c>
      <c r="AD150" s="69" t="str">
        <f t="shared" si="7"/>
        <v/>
      </c>
      <c r="AE150" s="70" t="str">
        <f t="shared" si="7"/>
        <v/>
      </c>
      <c r="AF150" s="68" t="str">
        <f t="shared" si="7"/>
        <v/>
      </c>
      <c r="AG150" s="69" t="str">
        <f t="shared" si="7"/>
        <v/>
      </c>
      <c r="AH150" s="70" t="str">
        <f t="shared" si="7"/>
        <v/>
      </c>
      <c r="AI150" s="68" t="str">
        <f t="shared" si="7"/>
        <v/>
      </c>
      <c r="AJ150" s="69" t="str">
        <f t="shared" si="7"/>
        <v/>
      </c>
      <c r="AK150" s="70" t="str">
        <f t="shared" si="7"/>
        <v/>
      </c>
      <c r="AL150" s="68" t="str">
        <f t="shared" si="7"/>
        <v/>
      </c>
      <c r="AM150" s="69" t="str">
        <f t="shared" si="7"/>
        <v/>
      </c>
      <c r="AN150" s="70" t="str">
        <f t="shared" si="7"/>
        <v/>
      </c>
      <c r="AO150" s="68" t="str">
        <f t="shared" si="7"/>
        <v/>
      </c>
      <c r="AP150" s="69" t="str">
        <f t="shared" si="7"/>
        <v/>
      </c>
      <c r="AQ150" s="70" t="str">
        <f t="shared" si="7"/>
        <v/>
      </c>
    </row>
    <row r="151" spans="1:43" s="59" customFormat="1" x14ac:dyDescent="0.25">
      <c r="A151" s="33"/>
      <c r="B151" s="68" t="str">
        <f t="shared" si="3"/>
        <v/>
      </c>
      <c r="C151" s="69" t="str">
        <f t="shared" si="7"/>
        <v/>
      </c>
      <c r="D151" s="70" t="str">
        <f t="shared" si="7"/>
        <v/>
      </c>
      <c r="E151" s="68" t="str">
        <f t="shared" si="7"/>
        <v/>
      </c>
      <c r="F151" s="69" t="str">
        <f t="shared" si="7"/>
        <v/>
      </c>
      <c r="G151" s="70" t="str">
        <f t="shared" si="7"/>
        <v/>
      </c>
      <c r="H151" s="68" t="str">
        <f t="shared" si="7"/>
        <v/>
      </c>
      <c r="I151" s="69" t="str">
        <f t="shared" si="7"/>
        <v/>
      </c>
      <c r="J151" s="70" t="str">
        <f t="shared" si="7"/>
        <v/>
      </c>
      <c r="K151" s="68" t="str">
        <f t="shared" si="7"/>
        <v/>
      </c>
      <c r="L151" s="69" t="str">
        <f t="shared" si="7"/>
        <v/>
      </c>
      <c r="M151" s="70" t="str">
        <f t="shared" si="7"/>
        <v/>
      </c>
      <c r="N151" s="68" t="str">
        <f t="shared" si="7"/>
        <v/>
      </c>
      <c r="O151" s="69" t="str">
        <f t="shared" si="7"/>
        <v/>
      </c>
      <c r="P151" s="70" t="str">
        <f t="shared" si="7"/>
        <v/>
      </c>
      <c r="Q151" s="68" t="str">
        <f t="shared" si="7"/>
        <v/>
      </c>
      <c r="R151" s="69" t="str">
        <f t="shared" si="7"/>
        <v/>
      </c>
      <c r="S151" s="70" t="str">
        <f t="shared" si="7"/>
        <v/>
      </c>
      <c r="T151" s="68" t="str">
        <f t="shared" si="7"/>
        <v/>
      </c>
      <c r="U151" s="69" t="str">
        <f t="shared" si="7"/>
        <v/>
      </c>
      <c r="V151" s="70" t="str">
        <f t="shared" si="7"/>
        <v/>
      </c>
      <c r="W151" s="68" t="str">
        <f t="shared" si="7"/>
        <v/>
      </c>
      <c r="X151" s="69" t="str">
        <f t="shared" si="7"/>
        <v/>
      </c>
      <c r="Y151" s="70" t="str">
        <f t="shared" si="7"/>
        <v/>
      </c>
      <c r="Z151" s="68" t="str">
        <f t="shared" si="7"/>
        <v/>
      </c>
      <c r="AA151" s="69" t="str">
        <f t="shared" si="7"/>
        <v/>
      </c>
      <c r="AB151" s="70" t="str">
        <f t="shared" si="7"/>
        <v/>
      </c>
      <c r="AC151" s="68" t="str">
        <f t="shared" si="7"/>
        <v/>
      </c>
      <c r="AD151" s="69" t="str">
        <f t="shared" si="7"/>
        <v/>
      </c>
      <c r="AE151" s="70" t="str">
        <f t="shared" si="7"/>
        <v/>
      </c>
      <c r="AF151" s="68" t="str">
        <f t="shared" si="7"/>
        <v/>
      </c>
      <c r="AG151" s="69" t="str">
        <f t="shared" si="7"/>
        <v/>
      </c>
      <c r="AH151" s="70" t="str">
        <f t="shared" si="7"/>
        <v/>
      </c>
      <c r="AI151" s="68" t="str">
        <f t="shared" si="7"/>
        <v/>
      </c>
      <c r="AJ151" s="69" t="str">
        <f t="shared" si="7"/>
        <v/>
      </c>
      <c r="AK151" s="70" t="str">
        <f t="shared" si="7"/>
        <v/>
      </c>
      <c r="AL151" s="68" t="str">
        <f t="shared" si="7"/>
        <v/>
      </c>
      <c r="AM151" s="69" t="str">
        <f t="shared" si="7"/>
        <v/>
      </c>
      <c r="AN151" s="70" t="str">
        <f t="shared" si="7"/>
        <v/>
      </c>
      <c r="AO151" s="68" t="str">
        <f t="shared" si="7"/>
        <v/>
      </c>
      <c r="AP151" s="69" t="str">
        <f t="shared" si="7"/>
        <v/>
      </c>
      <c r="AQ151" s="70" t="str">
        <f t="shared" si="7"/>
        <v/>
      </c>
    </row>
    <row r="152" spans="1:43" x14ac:dyDescent="0.25">
      <c r="A152" s="35"/>
      <c r="B152" s="71" t="str">
        <f t="shared" si="3"/>
        <v/>
      </c>
      <c r="C152" s="72" t="str">
        <f t="shared" si="7"/>
        <v/>
      </c>
      <c r="D152" s="73" t="str">
        <f t="shared" si="7"/>
        <v/>
      </c>
      <c r="E152" s="71" t="str">
        <f t="shared" si="7"/>
        <v/>
      </c>
      <c r="F152" s="72" t="str">
        <f t="shared" si="7"/>
        <v/>
      </c>
      <c r="G152" s="73" t="str">
        <f t="shared" si="7"/>
        <v/>
      </c>
      <c r="H152" s="71" t="str">
        <f t="shared" si="7"/>
        <v/>
      </c>
      <c r="I152" s="72" t="str">
        <f t="shared" si="7"/>
        <v/>
      </c>
      <c r="J152" s="73" t="str">
        <f t="shared" si="7"/>
        <v/>
      </c>
      <c r="K152" s="71" t="str">
        <f t="shared" si="7"/>
        <v/>
      </c>
      <c r="L152" s="72" t="str">
        <f t="shared" si="7"/>
        <v/>
      </c>
      <c r="M152" s="73" t="str">
        <f t="shared" si="7"/>
        <v/>
      </c>
      <c r="N152" s="71" t="str">
        <f t="shared" si="7"/>
        <v/>
      </c>
      <c r="O152" s="72" t="str">
        <f t="shared" si="7"/>
        <v/>
      </c>
      <c r="P152" s="73" t="str">
        <f t="shared" si="7"/>
        <v/>
      </c>
      <c r="Q152" s="71" t="str">
        <f t="shared" si="7"/>
        <v/>
      </c>
      <c r="R152" s="72" t="str">
        <f t="shared" si="7"/>
        <v/>
      </c>
      <c r="S152" s="73" t="str">
        <f t="shared" si="7"/>
        <v/>
      </c>
      <c r="T152" s="71" t="str">
        <f t="shared" si="7"/>
        <v/>
      </c>
      <c r="U152" s="72" t="str">
        <f t="shared" si="7"/>
        <v/>
      </c>
      <c r="V152" s="73" t="str">
        <f t="shared" si="7"/>
        <v/>
      </c>
      <c r="W152" s="71" t="str">
        <f t="shared" si="7"/>
        <v/>
      </c>
      <c r="X152" s="72" t="str">
        <f t="shared" si="7"/>
        <v/>
      </c>
      <c r="Y152" s="73" t="str">
        <f t="shared" si="7"/>
        <v/>
      </c>
      <c r="Z152" s="71" t="str">
        <f t="shared" si="7"/>
        <v/>
      </c>
      <c r="AA152" s="72" t="str">
        <f t="shared" si="7"/>
        <v/>
      </c>
      <c r="AB152" s="73" t="str">
        <f t="shared" si="7"/>
        <v/>
      </c>
      <c r="AC152" s="71" t="str">
        <f t="shared" si="7"/>
        <v/>
      </c>
      <c r="AD152" s="72" t="str">
        <f t="shared" si="7"/>
        <v/>
      </c>
      <c r="AE152" s="73" t="str">
        <f t="shared" si="7"/>
        <v/>
      </c>
      <c r="AF152" s="71" t="str">
        <f t="shared" si="7"/>
        <v/>
      </c>
      <c r="AG152" s="72" t="str">
        <f t="shared" si="7"/>
        <v/>
      </c>
      <c r="AH152" s="73" t="str">
        <f t="shared" si="7"/>
        <v/>
      </c>
      <c r="AI152" s="71" t="str">
        <f t="shared" si="7"/>
        <v/>
      </c>
      <c r="AJ152" s="72" t="str">
        <f t="shared" si="7"/>
        <v/>
      </c>
      <c r="AK152" s="73" t="str">
        <f t="shared" si="7"/>
        <v/>
      </c>
      <c r="AL152" s="71" t="str">
        <f t="shared" si="7"/>
        <v/>
      </c>
      <c r="AM152" s="72" t="str">
        <f t="shared" si="7"/>
        <v/>
      </c>
      <c r="AN152" s="73" t="str">
        <f t="shared" si="7"/>
        <v/>
      </c>
      <c r="AO152" s="71" t="str">
        <f t="shared" si="7"/>
        <v/>
      </c>
      <c r="AP152" s="72" t="str">
        <f t="shared" si="7"/>
        <v/>
      </c>
      <c r="AQ152" s="73" t="str">
        <f t="shared" si="7"/>
        <v/>
      </c>
    </row>
    <row r="153" spans="1:43" x14ac:dyDescent="0.25">
      <c r="A153" s="32"/>
      <c r="B153" s="65" t="str">
        <f t="shared" si="3"/>
        <v/>
      </c>
      <c r="C153" s="66" t="str">
        <f t="shared" si="7"/>
        <v/>
      </c>
      <c r="D153" s="67" t="str">
        <f t="shared" si="7"/>
        <v/>
      </c>
      <c r="E153" s="65" t="str">
        <f t="shared" si="7"/>
        <v/>
      </c>
      <c r="F153" s="66" t="str">
        <f t="shared" si="7"/>
        <v/>
      </c>
      <c r="G153" s="67" t="str">
        <f t="shared" si="7"/>
        <v/>
      </c>
      <c r="H153" s="65" t="str">
        <f t="shared" si="7"/>
        <v/>
      </c>
      <c r="I153" s="66" t="str">
        <f t="shared" si="7"/>
        <v/>
      </c>
      <c r="J153" s="67" t="str">
        <f t="shared" si="7"/>
        <v/>
      </c>
      <c r="K153" s="65" t="str">
        <f t="shared" si="7"/>
        <v/>
      </c>
      <c r="L153" s="66" t="str">
        <f t="shared" si="7"/>
        <v/>
      </c>
      <c r="M153" s="67" t="str">
        <f t="shared" si="7"/>
        <v/>
      </c>
      <c r="N153" s="65" t="str">
        <f t="shared" si="7"/>
        <v/>
      </c>
      <c r="O153" s="66" t="str">
        <f t="shared" si="7"/>
        <v/>
      </c>
      <c r="P153" s="67" t="str">
        <f t="shared" si="7"/>
        <v/>
      </c>
      <c r="Q153" s="65" t="str">
        <f t="shared" si="7"/>
        <v/>
      </c>
      <c r="R153" s="66" t="str">
        <f t="shared" si="7"/>
        <v/>
      </c>
      <c r="S153" s="67" t="str">
        <f t="shared" si="7"/>
        <v/>
      </c>
      <c r="T153" s="65" t="str">
        <f t="shared" si="7"/>
        <v/>
      </c>
      <c r="U153" s="66" t="str">
        <f t="shared" si="7"/>
        <v/>
      </c>
      <c r="V153" s="67" t="str">
        <f t="shared" si="7"/>
        <v/>
      </c>
      <c r="W153" s="65" t="str">
        <f t="shared" si="7"/>
        <v/>
      </c>
      <c r="X153" s="66" t="str">
        <f t="shared" si="7"/>
        <v/>
      </c>
      <c r="Y153" s="67" t="str">
        <f t="shared" si="7"/>
        <v/>
      </c>
      <c r="Z153" s="65" t="str">
        <f t="shared" si="7"/>
        <v/>
      </c>
      <c r="AA153" s="66" t="str">
        <f t="shared" si="7"/>
        <v/>
      </c>
      <c r="AB153" s="67" t="str">
        <f t="shared" si="7"/>
        <v/>
      </c>
      <c r="AC153" s="65" t="str">
        <f t="shared" si="7"/>
        <v/>
      </c>
      <c r="AD153" s="66" t="str">
        <f t="shared" si="7"/>
        <v/>
      </c>
      <c r="AE153" s="67" t="str">
        <f t="shared" si="7"/>
        <v/>
      </c>
      <c r="AF153" s="65" t="str">
        <f t="shared" si="7"/>
        <v/>
      </c>
      <c r="AG153" s="66" t="str">
        <f t="shared" si="7"/>
        <v/>
      </c>
      <c r="AH153" s="67" t="str">
        <f t="shared" si="7"/>
        <v/>
      </c>
      <c r="AI153" s="65" t="str">
        <f t="shared" si="7"/>
        <v/>
      </c>
      <c r="AJ153" s="66" t="str">
        <f t="shared" si="7"/>
        <v/>
      </c>
      <c r="AK153" s="67" t="str">
        <f t="shared" si="7"/>
        <v/>
      </c>
      <c r="AL153" s="65" t="str">
        <f t="shared" si="7"/>
        <v/>
      </c>
      <c r="AM153" s="66" t="str">
        <f t="shared" si="7"/>
        <v/>
      </c>
      <c r="AN153" s="67" t="str">
        <f t="shared" si="7"/>
        <v/>
      </c>
      <c r="AO153" s="65" t="str">
        <f t="shared" si="7"/>
        <v/>
      </c>
      <c r="AP153" s="66" t="str">
        <f t="shared" si="7"/>
        <v/>
      </c>
      <c r="AQ153" s="67" t="str">
        <f t="shared" si="7"/>
        <v/>
      </c>
    </row>
    <row r="154" spans="1:43" x14ac:dyDescent="0.25">
      <c r="A154" s="33" t="s">
        <v>66</v>
      </c>
      <c r="B154" s="68" t="str">
        <f t="shared" si="3"/>
        <v/>
      </c>
      <c r="C154" s="69" t="str">
        <f t="shared" si="7"/>
        <v/>
      </c>
      <c r="D154" s="70" t="str">
        <f t="shared" si="7"/>
        <v/>
      </c>
      <c r="E154" s="68" t="str">
        <f t="shared" si="7"/>
        <v/>
      </c>
      <c r="F154" s="69" t="str">
        <f t="shared" si="7"/>
        <v/>
      </c>
      <c r="G154" s="70" t="str">
        <f t="shared" si="7"/>
        <v/>
      </c>
      <c r="H154" s="68" t="str">
        <f t="shared" si="7"/>
        <v/>
      </c>
      <c r="I154" s="69" t="str">
        <f t="shared" si="7"/>
        <v/>
      </c>
      <c r="J154" s="70" t="str">
        <f t="shared" si="7"/>
        <v/>
      </c>
      <c r="K154" s="68" t="str">
        <f t="shared" si="7"/>
        <v/>
      </c>
      <c r="L154" s="69" t="str">
        <f t="shared" si="7"/>
        <v/>
      </c>
      <c r="M154" s="70" t="str">
        <f t="shared" si="7"/>
        <v/>
      </c>
      <c r="N154" s="68" t="str">
        <f t="shared" si="7"/>
        <v/>
      </c>
      <c r="O154" s="69" t="str">
        <f t="shared" si="7"/>
        <v/>
      </c>
      <c r="P154" s="70" t="str">
        <f t="shared" si="7"/>
        <v/>
      </c>
      <c r="Q154" s="68" t="str">
        <f t="shared" si="7"/>
        <v/>
      </c>
      <c r="R154" s="69" t="str">
        <f t="shared" si="7"/>
        <v/>
      </c>
      <c r="S154" s="70" t="str">
        <f t="shared" si="7"/>
        <v/>
      </c>
      <c r="T154" s="68" t="str">
        <f t="shared" si="7"/>
        <v/>
      </c>
      <c r="U154" s="69" t="str">
        <f t="shared" si="7"/>
        <v/>
      </c>
      <c r="V154" s="70" t="str">
        <f t="shared" si="7"/>
        <v/>
      </c>
      <c r="W154" s="68" t="str">
        <f t="shared" si="7"/>
        <v/>
      </c>
      <c r="X154" s="69" t="str">
        <f t="shared" si="7"/>
        <v/>
      </c>
      <c r="Y154" s="70" t="str">
        <f t="shared" si="7"/>
        <v/>
      </c>
      <c r="Z154" s="68" t="str">
        <f t="shared" si="7"/>
        <v/>
      </c>
      <c r="AA154" s="69" t="str">
        <f t="shared" si="7"/>
        <v/>
      </c>
      <c r="AB154" s="70" t="str">
        <f t="shared" si="7"/>
        <v/>
      </c>
      <c r="AC154" s="68" t="str">
        <f t="shared" si="7"/>
        <v/>
      </c>
      <c r="AD154" s="69" t="str">
        <f t="shared" si="7"/>
        <v/>
      </c>
      <c r="AE154" s="70" t="str">
        <f t="shared" si="7"/>
        <v/>
      </c>
      <c r="AF154" s="68" t="str">
        <f t="shared" si="7"/>
        <v/>
      </c>
      <c r="AG154" s="69" t="str">
        <f t="shared" si="7"/>
        <v/>
      </c>
      <c r="AH154" s="70" t="str">
        <f t="shared" si="7"/>
        <v/>
      </c>
      <c r="AI154" s="68" t="str">
        <f t="shared" si="7"/>
        <v/>
      </c>
      <c r="AJ154" s="69" t="str">
        <f t="shared" si="7"/>
        <v/>
      </c>
      <c r="AK154" s="70" t="str">
        <f t="shared" si="7"/>
        <v/>
      </c>
      <c r="AL154" s="68" t="str">
        <f t="shared" si="7"/>
        <v/>
      </c>
      <c r="AM154" s="69" t="str">
        <f t="shared" si="7"/>
        <v/>
      </c>
      <c r="AN154" s="70" t="str">
        <f t="shared" si="7"/>
        <v/>
      </c>
      <c r="AO154" s="68" t="str">
        <f t="shared" si="7"/>
        <v/>
      </c>
      <c r="AP154" s="69" t="str">
        <f t="shared" si="7"/>
        <v/>
      </c>
      <c r="AQ154" s="70" t="str">
        <f t="shared" si="7"/>
        <v/>
      </c>
    </row>
    <row r="155" spans="1:43" s="59" customFormat="1" x14ac:dyDescent="0.25">
      <c r="A155" s="33"/>
      <c r="B155" s="68" t="str">
        <f t="shared" si="3"/>
        <v/>
      </c>
      <c r="C155" s="69" t="str">
        <f t="shared" si="7"/>
        <v/>
      </c>
      <c r="D155" s="70" t="str">
        <f t="shared" si="7"/>
        <v/>
      </c>
      <c r="E155" s="68" t="str">
        <f t="shared" si="7"/>
        <v/>
      </c>
      <c r="F155" s="69" t="str">
        <f t="shared" si="7"/>
        <v/>
      </c>
      <c r="G155" s="70" t="str">
        <f t="shared" si="7"/>
        <v/>
      </c>
      <c r="H155" s="68" t="str">
        <f t="shared" si="7"/>
        <v/>
      </c>
      <c r="I155" s="69" t="str">
        <f t="shared" si="7"/>
        <v/>
      </c>
      <c r="J155" s="70" t="str">
        <f t="shared" si="7"/>
        <v/>
      </c>
      <c r="K155" s="68" t="str">
        <f t="shared" si="7"/>
        <v/>
      </c>
      <c r="L155" s="69" t="str">
        <f t="shared" si="7"/>
        <v/>
      </c>
      <c r="M155" s="70" t="str">
        <f t="shared" si="7"/>
        <v/>
      </c>
      <c r="N155" s="68" t="str">
        <f t="shared" si="7"/>
        <v/>
      </c>
      <c r="O155" s="69" t="str">
        <f t="shared" si="7"/>
        <v/>
      </c>
      <c r="P155" s="70" t="str">
        <f t="shared" si="7"/>
        <v/>
      </c>
      <c r="Q155" s="68" t="str">
        <f t="shared" si="7"/>
        <v/>
      </c>
      <c r="R155" s="69" t="str">
        <f t="shared" si="7"/>
        <v/>
      </c>
      <c r="S155" s="70" t="str">
        <f t="shared" si="7"/>
        <v/>
      </c>
      <c r="T155" s="68" t="str">
        <f t="shared" si="7"/>
        <v/>
      </c>
      <c r="U155" s="69" t="str">
        <f t="shared" si="7"/>
        <v/>
      </c>
      <c r="V155" s="70" t="str">
        <f t="shared" si="7"/>
        <v/>
      </c>
      <c r="W155" s="68" t="str">
        <f t="shared" si="7"/>
        <v/>
      </c>
      <c r="X155" s="69" t="str">
        <f t="shared" si="7"/>
        <v/>
      </c>
      <c r="Y155" s="70" t="str">
        <f t="shared" si="7"/>
        <v/>
      </c>
      <c r="Z155" s="68" t="str">
        <f t="shared" si="7"/>
        <v/>
      </c>
      <c r="AA155" s="69" t="str">
        <f t="shared" si="7"/>
        <v/>
      </c>
      <c r="AB155" s="70" t="str">
        <f t="shared" si="7"/>
        <v/>
      </c>
      <c r="AC155" s="68" t="str">
        <f t="shared" si="7"/>
        <v/>
      </c>
      <c r="AD155" s="69" t="str">
        <f t="shared" si="7"/>
        <v/>
      </c>
      <c r="AE155" s="70" t="str">
        <f t="shared" si="7"/>
        <v/>
      </c>
      <c r="AF155" s="68" t="str">
        <f t="shared" si="7"/>
        <v/>
      </c>
      <c r="AG155" s="69" t="str">
        <f t="shared" si="7"/>
        <v/>
      </c>
      <c r="AH155" s="70" t="str">
        <f t="shared" si="7"/>
        <v/>
      </c>
      <c r="AI155" s="68" t="str">
        <f t="shared" si="7"/>
        <v/>
      </c>
      <c r="AJ155" s="69" t="str">
        <f t="shared" si="7"/>
        <v/>
      </c>
      <c r="AK155" s="70" t="str">
        <f t="shared" si="7"/>
        <v/>
      </c>
      <c r="AL155" s="68" t="str">
        <f t="shared" si="7"/>
        <v/>
      </c>
      <c r="AM155" s="69" t="str">
        <f t="shared" si="7"/>
        <v/>
      </c>
      <c r="AN155" s="70" t="str">
        <f t="shared" si="7"/>
        <v/>
      </c>
      <c r="AO155" s="68" t="str">
        <f t="shared" si="7"/>
        <v/>
      </c>
      <c r="AP155" s="69" t="str">
        <f t="shared" si="7"/>
        <v/>
      </c>
      <c r="AQ155" s="70" t="str">
        <f t="shared" si="7"/>
        <v/>
      </c>
    </row>
    <row r="156" spans="1:43" x14ac:dyDescent="0.25">
      <c r="A156" s="35"/>
      <c r="B156" s="71" t="str">
        <f t="shared" si="3"/>
        <v/>
      </c>
      <c r="C156" s="72" t="str">
        <f t="shared" si="7"/>
        <v/>
      </c>
      <c r="D156" s="73" t="str">
        <f t="shared" si="7"/>
        <v/>
      </c>
      <c r="E156" s="71" t="str">
        <f t="shared" si="7"/>
        <v/>
      </c>
      <c r="F156" s="72" t="str">
        <f t="shared" si="7"/>
        <v/>
      </c>
      <c r="G156" s="73" t="str">
        <f t="shared" si="7"/>
        <v/>
      </c>
      <c r="H156" s="71" t="str">
        <f t="shared" si="7"/>
        <v/>
      </c>
      <c r="I156" s="72" t="str">
        <f t="shared" si="7"/>
        <v/>
      </c>
      <c r="J156" s="73" t="str">
        <f t="shared" si="7"/>
        <v/>
      </c>
      <c r="K156" s="71" t="str">
        <f t="shared" si="7"/>
        <v/>
      </c>
      <c r="L156" s="72" t="str">
        <f t="shared" si="7"/>
        <v/>
      </c>
      <c r="M156" s="73" t="str">
        <f t="shared" si="7"/>
        <v/>
      </c>
      <c r="N156" s="71" t="str">
        <f t="shared" si="7"/>
        <v/>
      </c>
      <c r="O156" s="72" t="str">
        <f t="shared" si="7"/>
        <v/>
      </c>
      <c r="P156" s="73" t="str">
        <f t="shared" si="7"/>
        <v/>
      </c>
      <c r="Q156" s="71" t="str">
        <f t="shared" si="7"/>
        <v/>
      </c>
      <c r="R156" s="72" t="str">
        <f t="shared" si="7"/>
        <v/>
      </c>
      <c r="S156" s="73" t="str">
        <f t="shared" si="7"/>
        <v/>
      </c>
      <c r="T156" s="71" t="str">
        <f t="shared" si="7"/>
        <v/>
      </c>
      <c r="U156" s="72" t="str">
        <f t="shared" si="7"/>
        <v/>
      </c>
      <c r="V156" s="73" t="str">
        <f t="shared" ref="V156:AQ156" si="8">IFERROR(V122,"")</f>
        <v/>
      </c>
      <c r="W156" s="71" t="str">
        <f t="shared" si="8"/>
        <v/>
      </c>
      <c r="X156" s="72" t="str">
        <f t="shared" si="8"/>
        <v/>
      </c>
      <c r="Y156" s="73" t="str">
        <f t="shared" si="8"/>
        <v/>
      </c>
      <c r="Z156" s="71" t="str">
        <f t="shared" si="8"/>
        <v/>
      </c>
      <c r="AA156" s="72" t="str">
        <f t="shared" si="8"/>
        <v/>
      </c>
      <c r="AB156" s="73" t="str">
        <f t="shared" si="8"/>
        <v/>
      </c>
      <c r="AC156" s="71" t="str">
        <f t="shared" si="8"/>
        <v/>
      </c>
      <c r="AD156" s="72" t="str">
        <f t="shared" si="8"/>
        <v/>
      </c>
      <c r="AE156" s="73" t="str">
        <f t="shared" si="8"/>
        <v/>
      </c>
      <c r="AF156" s="71" t="str">
        <f t="shared" si="8"/>
        <v/>
      </c>
      <c r="AG156" s="72" t="str">
        <f t="shared" si="8"/>
        <v/>
      </c>
      <c r="AH156" s="73" t="str">
        <f t="shared" si="8"/>
        <v/>
      </c>
      <c r="AI156" s="71" t="str">
        <f t="shared" si="8"/>
        <v/>
      </c>
      <c r="AJ156" s="72" t="str">
        <f t="shared" si="8"/>
        <v/>
      </c>
      <c r="AK156" s="73" t="str">
        <f t="shared" si="8"/>
        <v/>
      </c>
      <c r="AL156" s="71" t="str">
        <f t="shared" si="8"/>
        <v/>
      </c>
      <c r="AM156" s="72" t="str">
        <f t="shared" si="8"/>
        <v/>
      </c>
      <c r="AN156" s="73" t="str">
        <f t="shared" si="8"/>
        <v/>
      </c>
      <c r="AO156" s="71" t="str">
        <f t="shared" si="8"/>
        <v/>
      </c>
      <c r="AP156" s="72" t="str">
        <f t="shared" si="8"/>
        <v/>
      </c>
      <c r="AQ156" s="73" t="str">
        <f t="shared" si="8"/>
        <v/>
      </c>
    </row>
    <row r="157" spans="1:43" x14ac:dyDescent="0.25">
      <c r="H157" s="20"/>
      <c r="I157" s="20"/>
      <c r="K157" s="10"/>
      <c r="L157" s="10"/>
      <c r="M157" s="10"/>
      <c r="N157" s="10"/>
      <c r="O157" s="10"/>
      <c r="P157" s="10"/>
      <c r="Q157" s="10"/>
      <c r="R157" s="39"/>
      <c r="S157" s="39"/>
      <c r="T157" s="39"/>
      <c r="U157" s="39"/>
      <c r="V157" s="39"/>
    </row>
    <row r="158" spans="1:43" x14ac:dyDescent="0.25">
      <c r="A158" s="25"/>
      <c r="B158" s="52" t="s">
        <v>79</v>
      </c>
      <c r="C158" s="52" t="s">
        <v>80</v>
      </c>
      <c r="D158" s="52" t="s">
        <v>81</v>
      </c>
      <c r="E158" s="52" t="s">
        <v>82</v>
      </c>
      <c r="F158" s="52" t="s">
        <v>83</v>
      </c>
      <c r="G158" s="52" t="s">
        <v>84</v>
      </c>
      <c r="H158" s="52" t="s">
        <v>85</v>
      </c>
      <c r="I158" s="52" t="s">
        <v>134</v>
      </c>
      <c r="J158" s="52" t="s">
        <v>135</v>
      </c>
      <c r="K158" s="52" t="s">
        <v>136</v>
      </c>
      <c r="L158" s="52" t="s">
        <v>137</v>
      </c>
      <c r="M158" s="52" t="s">
        <v>138</v>
      </c>
      <c r="N158" s="52" t="s">
        <v>139</v>
      </c>
      <c r="O158" s="52" t="s">
        <v>140</v>
      </c>
      <c r="S158" s="39"/>
      <c r="T158" s="39"/>
      <c r="U158" s="39"/>
      <c r="V158" s="39"/>
    </row>
    <row r="159" spans="1:43" x14ac:dyDescent="0.25">
      <c r="A159" s="52" t="s">
        <v>59</v>
      </c>
      <c r="B159" s="53" t="str">
        <f>INDEX($R$80:$R$87,B80)</f>
        <v>Flying Pins</v>
      </c>
      <c r="C159" s="53" t="str">
        <f>INDEX($R$80:$R$87,C80)</f>
        <v>Tornados 1</v>
      </c>
      <c r="D159" s="53" t="str">
        <f t="shared" ref="D159:O159" si="9">INDEX($R$80:$R$87,D80)</f>
        <v>BVR 2</v>
      </c>
      <c r="E159" s="53" t="str">
        <f t="shared" si="9"/>
        <v>Flying Pins</v>
      </c>
      <c r="F159" s="53" t="str">
        <f t="shared" si="9"/>
        <v>Tornados 2</v>
      </c>
      <c r="G159" s="53" t="str">
        <f t="shared" si="9"/>
        <v>Flying Pins</v>
      </c>
      <c r="H159" s="53" t="str">
        <f t="shared" si="9"/>
        <v>Tornados 1</v>
      </c>
      <c r="I159" s="53" t="str">
        <f t="shared" si="9"/>
        <v>BVR 2</v>
      </c>
      <c r="J159" s="53" t="str">
        <f t="shared" si="9"/>
        <v>Flying Pins</v>
      </c>
      <c r="K159" s="53" t="str">
        <f t="shared" si="9"/>
        <v>Tornados 2</v>
      </c>
      <c r="L159" s="53" t="e">
        <f t="shared" si="9"/>
        <v>#VALUE!</v>
      </c>
      <c r="M159" s="53" t="e">
        <f t="shared" si="9"/>
        <v>#VALUE!</v>
      </c>
      <c r="N159" s="53" t="e">
        <f t="shared" si="9"/>
        <v>#VALUE!</v>
      </c>
      <c r="O159" s="53" t="e">
        <f t="shared" si="9"/>
        <v>#VALUE!</v>
      </c>
      <c r="S159" s="39"/>
      <c r="T159" s="39"/>
      <c r="U159" s="39"/>
      <c r="V159" s="39"/>
    </row>
    <row r="160" spans="1:43" x14ac:dyDescent="0.25">
      <c r="A160" s="52" t="s">
        <v>60</v>
      </c>
      <c r="B160" s="53" t="e">
        <f t="shared" ref="B160:C166" si="10">INDEX($R$80:$R$87,B81)</f>
        <v>#VALUE!</v>
      </c>
      <c r="C160" s="53" t="str">
        <f t="shared" si="10"/>
        <v>Tornados 2</v>
      </c>
      <c r="D160" s="53" t="str">
        <f t="shared" ref="D160:O160" si="11">INDEX($R$80:$R$87,D81)</f>
        <v>BVR 1</v>
      </c>
      <c r="E160" s="53" t="str">
        <f t="shared" si="11"/>
        <v>Tornados 1</v>
      </c>
      <c r="F160" s="53" t="e">
        <f t="shared" si="11"/>
        <v>#VALUE!</v>
      </c>
      <c r="G160" s="53" t="e">
        <f t="shared" si="11"/>
        <v>#VALUE!</v>
      </c>
      <c r="H160" s="53" t="str">
        <f t="shared" si="11"/>
        <v>Tornados 2</v>
      </c>
      <c r="I160" s="53" t="str">
        <f t="shared" si="11"/>
        <v>BVR 1</v>
      </c>
      <c r="J160" s="53" t="str">
        <f t="shared" si="11"/>
        <v>Tornados 1</v>
      </c>
      <c r="K160" s="53" t="e">
        <f t="shared" si="11"/>
        <v>#VALUE!</v>
      </c>
      <c r="L160" s="53" t="e">
        <f t="shared" si="11"/>
        <v>#VALUE!</v>
      </c>
      <c r="M160" s="53" t="e">
        <f t="shared" si="11"/>
        <v>#VALUE!</v>
      </c>
      <c r="N160" s="53" t="e">
        <f t="shared" si="11"/>
        <v>#VALUE!</v>
      </c>
      <c r="O160" s="53" t="e">
        <f t="shared" si="11"/>
        <v>#VALUE!</v>
      </c>
      <c r="S160" s="39"/>
      <c r="T160" s="39"/>
      <c r="U160" s="39"/>
      <c r="V160" s="39"/>
    </row>
    <row r="161" spans="1:22" x14ac:dyDescent="0.25">
      <c r="A161" s="52" t="s">
        <v>61</v>
      </c>
      <c r="B161" s="53" t="str">
        <f t="shared" si="10"/>
        <v>Tornados 1</v>
      </c>
      <c r="C161" s="53" t="str">
        <f t="shared" si="10"/>
        <v>Flying Pins</v>
      </c>
      <c r="D161" s="53" t="str">
        <f t="shared" ref="D161:O161" si="12">INDEX($R$80:$R$87,D82)</f>
        <v>Tornados 1</v>
      </c>
      <c r="E161" s="53" t="str">
        <f t="shared" si="12"/>
        <v>Tornados 2</v>
      </c>
      <c r="F161" s="53" t="str">
        <f t="shared" si="12"/>
        <v>Tornados 1</v>
      </c>
      <c r="G161" s="53" t="str">
        <f t="shared" si="12"/>
        <v>Tornados 1</v>
      </c>
      <c r="H161" s="53" t="str">
        <f t="shared" si="12"/>
        <v>Flying Pins</v>
      </c>
      <c r="I161" s="53" t="str">
        <f t="shared" si="12"/>
        <v>Tornados 1</v>
      </c>
      <c r="J161" s="53" t="str">
        <f t="shared" si="12"/>
        <v>Tornados 2</v>
      </c>
      <c r="K161" s="53" t="str">
        <f t="shared" si="12"/>
        <v>Tornados 1</v>
      </c>
      <c r="L161" s="53" t="e">
        <f t="shared" si="12"/>
        <v>#VALUE!</v>
      </c>
      <c r="M161" s="53" t="e">
        <f t="shared" si="12"/>
        <v>#VALUE!</v>
      </c>
      <c r="N161" s="53" t="e">
        <f t="shared" si="12"/>
        <v>#VALUE!</v>
      </c>
      <c r="O161" s="53" t="e">
        <f t="shared" si="12"/>
        <v>#VALUE!</v>
      </c>
      <c r="S161" s="39"/>
      <c r="T161" s="39"/>
      <c r="U161" s="39"/>
      <c r="V161" s="39"/>
    </row>
    <row r="162" spans="1:22" x14ac:dyDescent="0.25">
      <c r="A162" s="52" t="s">
        <v>62</v>
      </c>
      <c r="B162" s="53" t="str">
        <f t="shared" si="10"/>
        <v>BVR 2</v>
      </c>
      <c r="C162" s="53" t="str">
        <f t="shared" si="10"/>
        <v>BVR 1</v>
      </c>
      <c r="D162" s="53" t="e">
        <f t="shared" ref="D162:O162" si="13">INDEX($R$80:$R$87,D83)</f>
        <v>#VALUE!</v>
      </c>
      <c r="E162" s="53" t="str">
        <f t="shared" si="13"/>
        <v>BVR 2</v>
      </c>
      <c r="F162" s="53" t="str">
        <f t="shared" si="13"/>
        <v>BVR 1</v>
      </c>
      <c r="G162" s="53" t="str">
        <f t="shared" si="13"/>
        <v>BVR 2</v>
      </c>
      <c r="H162" s="53" t="str">
        <f t="shared" si="13"/>
        <v>BVR 1</v>
      </c>
      <c r="I162" s="53" t="e">
        <f t="shared" si="13"/>
        <v>#VALUE!</v>
      </c>
      <c r="J162" s="53" t="str">
        <f t="shared" si="13"/>
        <v>BVR 2</v>
      </c>
      <c r="K162" s="53" t="str">
        <f t="shared" si="13"/>
        <v>BVR 1</v>
      </c>
      <c r="L162" s="53" t="e">
        <f t="shared" si="13"/>
        <v>#VALUE!</v>
      </c>
      <c r="M162" s="53" t="e">
        <f t="shared" si="13"/>
        <v>#VALUE!</v>
      </c>
      <c r="N162" s="53" t="e">
        <f t="shared" si="13"/>
        <v>#VALUE!</v>
      </c>
      <c r="O162" s="53" t="e">
        <f t="shared" si="13"/>
        <v>#VALUE!</v>
      </c>
      <c r="S162" s="10"/>
    </row>
    <row r="163" spans="1:22" x14ac:dyDescent="0.25">
      <c r="A163" s="52" t="s">
        <v>63</v>
      </c>
      <c r="B163" s="53" t="str">
        <f t="shared" si="10"/>
        <v>Tornados 2</v>
      </c>
      <c r="C163" s="53" t="str">
        <f t="shared" si="10"/>
        <v>BVR 2</v>
      </c>
      <c r="D163" s="53" t="str">
        <f t="shared" ref="D163:O163" si="14">INDEX($R$80:$R$87,D84)</f>
        <v>Flying Pins</v>
      </c>
      <c r="E163" s="53" t="str">
        <f t="shared" si="14"/>
        <v>BVR 1</v>
      </c>
      <c r="F163" s="53" t="str">
        <f t="shared" si="14"/>
        <v>Flying Pins</v>
      </c>
      <c r="G163" s="53" t="str">
        <f t="shared" si="14"/>
        <v>Tornados 2</v>
      </c>
      <c r="H163" s="53" t="str">
        <f t="shared" si="14"/>
        <v>BVR 2</v>
      </c>
      <c r="I163" s="53" t="str">
        <f t="shared" si="14"/>
        <v>Flying Pins</v>
      </c>
      <c r="J163" s="53" t="str">
        <f t="shared" si="14"/>
        <v>BVR 1</v>
      </c>
      <c r="K163" s="53" t="str">
        <f t="shared" si="14"/>
        <v>Flying Pins</v>
      </c>
      <c r="L163" s="53" t="e">
        <f t="shared" si="14"/>
        <v>#VALUE!</v>
      </c>
      <c r="M163" s="53" t="e">
        <f t="shared" si="14"/>
        <v>#VALUE!</v>
      </c>
      <c r="N163" s="53" t="e">
        <f t="shared" si="14"/>
        <v>#VALUE!</v>
      </c>
      <c r="O163" s="53" t="e">
        <f t="shared" si="14"/>
        <v>#VALUE!</v>
      </c>
      <c r="S163" s="10"/>
    </row>
    <row r="164" spans="1:22" x14ac:dyDescent="0.25">
      <c r="A164" s="52" t="s">
        <v>64</v>
      </c>
      <c r="B164" s="53" t="str">
        <f t="shared" si="10"/>
        <v>BVR 1</v>
      </c>
      <c r="C164" s="53" t="e">
        <f t="shared" si="10"/>
        <v>#VALUE!</v>
      </c>
      <c r="D164" s="53" t="str">
        <f t="shared" ref="D164:O164" si="15">INDEX($R$80:$R$87,D85)</f>
        <v>Tornados 2</v>
      </c>
      <c r="E164" s="53" t="e">
        <f t="shared" si="15"/>
        <v>#VALUE!</v>
      </c>
      <c r="F164" s="53" t="str">
        <f t="shared" si="15"/>
        <v>BVR 2</v>
      </c>
      <c r="G164" s="53" t="str">
        <f t="shared" si="15"/>
        <v>BVR 1</v>
      </c>
      <c r="H164" s="53" t="e">
        <f t="shared" si="15"/>
        <v>#VALUE!</v>
      </c>
      <c r="I164" s="53" t="str">
        <f t="shared" si="15"/>
        <v>Tornados 2</v>
      </c>
      <c r="J164" s="53" t="e">
        <f t="shared" si="15"/>
        <v>#VALUE!</v>
      </c>
      <c r="K164" s="53" t="str">
        <f t="shared" si="15"/>
        <v>BVR 2</v>
      </c>
      <c r="L164" s="53" t="e">
        <f t="shared" si="15"/>
        <v>#VALUE!</v>
      </c>
      <c r="M164" s="53" t="e">
        <f t="shared" si="15"/>
        <v>#VALUE!</v>
      </c>
      <c r="N164" s="53" t="e">
        <f t="shared" si="15"/>
        <v>#VALUE!</v>
      </c>
      <c r="O164" s="53" t="e">
        <f t="shared" si="15"/>
        <v>#VALUE!</v>
      </c>
      <c r="S164" s="10"/>
    </row>
    <row r="165" spans="1:22" x14ac:dyDescent="0.25">
      <c r="A165" s="52" t="s">
        <v>65</v>
      </c>
      <c r="B165" s="53" t="e">
        <f t="shared" si="10"/>
        <v>#VALUE!</v>
      </c>
      <c r="C165" s="53" t="e">
        <f t="shared" si="10"/>
        <v>#VALUE!</v>
      </c>
      <c r="D165" s="53" t="e">
        <f t="shared" ref="D165:O165" si="16">INDEX($R$80:$R$87,D86)</f>
        <v>#VALUE!</v>
      </c>
      <c r="E165" s="53" t="e">
        <f t="shared" si="16"/>
        <v>#VALUE!</v>
      </c>
      <c r="F165" s="53" t="e">
        <f t="shared" si="16"/>
        <v>#VALUE!</v>
      </c>
      <c r="G165" s="53" t="e">
        <f t="shared" si="16"/>
        <v>#VALUE!</v>
      </c>
      <c r="H165" s="53" t="e">
        <f t="shared" si="16"/>
        <v>#VALUE!</v>
      </c>
      <c r="I165" s="53" t="e">
        <f t="shared" si="16"/>
        <v>#VALUE!</v>
      </c>
      <c r="J165" s="53" t="e">
        <f t="shared" si="16"/>
        <v>#VALUE!</v>
      </c>
      <c r="K165" s="53" t="e">
        <f t="shared" si="16"/>
        <v>#VALUE!</v>
      </c>
      <c r="L165" s="53" t="e">
        <f t="shared" si="16"/>
        <v>#VALUE!</v>
      </c>
      <c r="M165" s="53" t="e">
        <f t="shared" si="16"/>
        <v>#VALUE!</v>
      </c>
      <c r="N165" s="53" t="e">
        <f t="shared" si="16"/>
        <v>#VALUE!</v>
      </c>
      <c r="O165" s="53" t="e">
        <f t="shared" si="16"/>
        <v>#VALUE!</v>
      </c>
      <c r="S165" s="10"/>
    </row>
    <row r="166" spans="1:22" x14ac:dyDescent="0.25">
      <c r="A166" s="52" t="s">
        <v>66</v>
      </c>
      <c r="B166" s="53" t="e">
        <f t="shared" si="10"/>
        <v>#VALUE!</v>
      </c>
      <c r="C166" s="53" t="e">
        <f t="shared" si="10"/>
        <v>#VALUE!</v>
      </c>
      <c r="D166" s="53" t="e">
        <f t="shared" ref="D166:O166" si="17">INDEX($R$80:$R$87,D87)</f>
        <v>#VALUE!</v>
      </c>
      <c r="E166" s="53" t="e">
        <f t="shared" si="17"/>
        <v>#VALUE!</v>
      </c>
      <c r="F166" s="53" t="e">
        <f t="shared" si="17"/>
        <v>#VALUE!</v>
      </c>
      <c r="G166" s="53" t="e">
        <f t="shared" si="17"/>
        <v>#VALUE!</v>
      </c>
      <c r="H166" s="53" t="e">
        <f t="shared" si="17"/>
        <v>#VALUE!</v>
      </c>
      <c r="I166" s="53" t="e">
        <f t="shared" si="17"/>
        <v>#VALUE!</v>
      </c>
      <c r="J166" s="53" t="e">
        <f t="shared" si="17"/>
        <v>#VALUE!</v>
      </c>
      <c r="K166" s="53" t="e">
        <f t="shared" si="17"/>
        <v>#VALUE!</v>
      </c>
      <c r="L166" s="53" t="e">
        <f t="shared" si="17"/>
        <v>#VALUE!</v>
      </c>
      <c r="M166" s="53" t="e">
        <f t="shared" si="17"/>
        <v>#VALUE!</v>
      </c>
      <c r="N166" s="53" t="e">
        <f t="shared" si="17"/>
        <v>#VALUE!</v>
      </c>
      <c r="O166" s="53" t="e">
        <f t="shared" si="17"/>
        <v>#VALUE!</v>
      </c>
      <c r="S166" s="10"/>
    </row>
    <row r="168" spans="1:22" x14ac:dyDescent="0.25">
      <c r="A168" s="25"/>
      <c r="B168" s="52" t="s">
        <v>79</v>
      </c>
      <c r="C168" s="52" t="s">
        <v>80</v>
      </c>
      <c r="D168" s="52" t="s">
        <v>81</v>
      </c>
      <c r="E168" s="52" t="s">
        <v>82</v>
      </c>
      <c r="F168" s="52" t="s">
        <v>83</v>
      </c>
      <c r="G168" s="52" t="s">
        <v>84</v>
      </c>
      <c r="H168" s="52" t="s">
        <v>85</v>
      </c>
      <c r="I168" s="52" t="s">
        <v>134</v>
      </c>
      <c r="J168" s="52" t="s">
        <v>135</v>
      </c>
      <c r="K168" s="52" t="s">
        <v>136</v>
      </c>
      <c r="L168" s="52" t="s">
        <v>137</v>
      </c>
      <c r="M168" s="52" t="s">
        <v>138</v>
      </c>
      <c r="N168" s="52" t="s">
        <v>139</v>
      </c>
      <c r="O168" s="52" t="s">
        <v>140</v>
      </c>
    </row>
    <row r="169" spans="1:22" x14ac:dyDescent="0.25">
      <c r="A169" s="52" t="s">
        <v>59</v>
      </c>
      <c r="B169" s="53" t="str">
        <f>IFERROR(B159,"")</f>
        <v>Flying Pins</v>
      </c>
      <c r="C169" s="53" t="str">
        <f t="shared" ref="C169:O169" si="18">IFERROR(C159,"")</f>
        <v>Tornados 1</v>
      </c>
      <c r="D169" s="53" t="str">
        <f t="shared" si="18"/>
        <v>BVR 2</v>
      </c>
      <c r="E169" s="53" t="str">
        <f t="shared" si="18"/>
        <v>Flying Pins</v>
      </c>
      <c r="F169" s="53" t="str">
        <f t="shared" si="18"/>
        <v>Tornados 2</v>
      </c>
      <c r="G169" s="53" t="str">
        <f t="shared" si="18"/>
        <v>Flying Pins</v>
      </c>
      <c r="H169" s="53" t="str">
        <f t="shared" si="18"/>
        <v>Tornados 1</v>
      </c>
      <c r="I169" s="53" t="str">
        <f t="shared" si="18"/>
        <v>BVR 2</v>
      </c>
      <c r="J169" s="53" t="str">
        <f t="shared" si="18"/>
        <v>Flying Pins</v>
      </c>
      <c r="K169" s="53" t="str">
        <f t="shared" si="18"/>
        <v>Tornados 2</v>
      </c>
      <c r="L169" s="53" t="str">
        <f t="shared" si="18"/>
        <v/>
      </c>
      <c r="M169" s="53" t="str">
        <f t="shared" si="18"/>
        <v/>
      </c>
      <c r="N169" s="53" t="str">
        <f t="shared" si="18"/>
        <v/>
      </c>
      <c r="O169" s="53" t="str">
        <f t="shared" si="18"/>
        <v/>
      </c>
    </row>
    <row r="170" spans="1:22" x14ac:dyDescent="0.25">
      <c r="A170" s="52" t="s">
        <v>60</v>
      </c>
      <c r="B170" s="53" t="str">
        <f t="shared" ref="B170:O176" si="19">IFERROR(B160,"")</f>
        <v/>
      </c>
      <c r="C170" s="53" t="str">
        <f t="shared" si="19"/>
        <v>Tornados 2</v>
      </c>
      <c r="D170" s="53" t="str">
        <f t="shared" si="19"/>
        <v>BVR 1</v>
      </c>
      <c r="E170" s="53" t="str">
        <f t="shared" si="19"/>
        <v>Tornados 1</v>
      </c>
      <c r="F170" s="53" t="str">
        <f t="shared" si="19"/>
        <v/>
      </c>
      <c r="G170" s="53" t="str">
        <f t="shared" si="19"/>
        <v/>
      </c>
      <c r="H170" s="53" t="str">
        <f t="shared" si="19"/>
        <v>Tornados 2</v>
      </c>
      <c r="I170" s="53" t="str">
        <f t="shared" si="19"/>
        <v>BVR 1</v>
      </c>
      <c r="J170" s="53" t="str">
        <f t="shared" si="19"/>
        <v>Tornados 1</v>
      </c>
      <c r="K170" s="53" t="str">
        <f t="shared" si="19"/>
        <v/>
      </c>
      <c r="L170" s="53" t="str">
        <f t="shared" si="19"/>
        <v/>
      </c>
      <c r="M170" s="53" t="str">
        <f t="shared" si="19"/>
        <v/>
      </c>
      <c r="N170" s="53" t="str">
        <f t="shared" si="19"/>
        <v/>
      </c>
      <c r="O170" s="53" t="str">
        <f t="shared" si="19"/>
        <v/>
      </c>
    </row>
    <row r="171" spans="1:22" x14ac:dyDescent="0.25">
      <c r="A171" s="52" t="s">
        <v>61</v>
      </c>
      <c r="B171" s="53" t="str">
        <f t="shared" si="19"/>
        <v>Tornados 1</v>
      </c>
      <c r="C171" s="53" t="str">
        <f t="shared" si="19"/>
        <v>Flying Pins</v>
      </c>
      <c r="D171" s="53" t="str">
        <f t="shared" si="19"/>
        <v>Tornados 1</v>
      </c>
      <c r="E171" s="53" t="str">
        <f t="shared" si="19"/>
        <v>Tornados 2</v>
      </c>
      <c r="F171" s="53" t="str">
        <f t="shared" si="19"/>
        <v>Tornados 1</v>
      </c>
      <c r="G171" s="53" t="str">
        <f t="shared" si="19"/>
        <v>Tornados 1</v>
      </c>
      <c r="H171" s="53" t="str">
        <f t="shared" si="19"/>
        <v>Flying Pins</v>
      </c>
      <c r="I171" s="53" t="str">
        <f t="shared" si="19"/>
        <v>Tornados 1</v>
      </c>
      <c r="J171" s="53" t="str">
        <f t="shared" si="19"/>
        <v>Tornados 2</v>
      </c>
      <c r="K171" s="53" t="str">
        <f t="shared" si="19"/>
        <v>Tornados 1</v>
      </c>
      <c r="L171" s="53" t="str">
        <f t="shared" si="19"/>
        <v/>
      </c>
      <c r="M171" s="53" t="str">
        <f t="shared" si="19"/>
        <v/>
      </c>
      <c r="N171" s="53" t="str">
        <f t="shared" si="19"/>
        <v/>
      </c>
      <c r="O171" s="53" t="str">
        <f t="shared" si="19"/>
        <v/>
      </c>
    </row>
    <row r="172" spans="1:22" x14ac:dyDescent="0.25">
      <c r="A172" s="52" t="s">
        <v>62</v>
      </c>
      <c r="B172" s="53" t="str">
        <f t="shared" si="19"/>
        <v>BVR 2</v>
      </c>
      <c r="C172" s="53" t="str">
        <f t="shared" si="19"/>
        <v>BVR 1</v>
      </c>
      <c r="D172" s="53" t="str">
        <f t="shared" si="19"/>
        <v/>
      </c>
      <c r="E172" s="53" t="str">
        <f t="shared" si="19"/>
        <v>BVR 2</v>
      </c>
      <c r="F172" s="53" t="str">
        <f t="shared" si="19"/>
        <v>BVR 1</v>
      </c>
      <c r="G172" s="53" t="str">
        <f t="shared" si="19"/>
        <v>BVR 2</v>
      </c>
      <c r="H172" s="53" t="str">
        <f t="shared" si="19"/>
        <v>BVR 1</v>
      </c>
      <c r="I172" s="53" t="str">
        <f t="shared" si="19"/>
        <v/>
      </c>
      <c r="J172" s="53" t="str">
        <f t="shared" si="19"/>
        <v>BVR 2</v>
      </c>
      <c r="K172" s="53" t="str">
        <f t="shared" si="19"/>
        <v>BVR 1</v>
      </c>
      <c r="L172" s="53" t="str">
        <f t="shared" si="19"/>
        <v/>
      </c>
      <c r="M172" s="53" t="str">
        <f t="shared" si="19"/>
        <v/>
      </c>
      <c r="N172" s="53" t="str">
        <f t="shared" si="19"/>
        <v/>
      </c>
      <c r="O172" s="53" t="str">
        <f t="shared" si="19"/>
        <v/>
      </c>
    </row>
    <row r="173" spans="1:22" x14ac:dyDescent="0.25">
      <c r="A173" s="52" t="s">
        <v>63</v>
      </c>
      <c r="B173" s="53" t="str">
        <f t="shared" si="19"/>
        <v>Tornados 2</v>
      </c>
      <c r="C173" s="53" t="str">
        <f t="shared" si="19"/>
        <v>BVR 2</v>
      </c>
      <c r="D173" s="53" t="str">
        <f t="shared" si="19"/>
        <v>Flying Pins</v>
      </c>
      <c r="E173" s="53" t="str">
        <f t="shared" si="19"/>
        <v>BVR 1</v>
      </c>
      <c r="F173" s="53" t="str">
        <f t="shared" si="19"/>
        <v>Flying Pins</v>
      </c>
      <c r="G173" s="53" t="str">
        <f t="shared" si="19"/>
        <v>Tornados 2</v>
      </c>
      <c r="H173" s="53" t="str">
        <f t="shared" si="19"/>
        <v>BVR 2</v>
      </c>
      <c r="I173" s="53" t="str">
        <f t="shared" si="19"/>
        <v>Flying Pins</v>
      </c>
      <c r="J173" s="53" t="str">
        <f t="shared" si="19"/>
        <v>BVR 1</v>
      </c>
      <c r="K173" s="53" t="str">
        <f t="shared" si="19"/>
        <v>Flying Pins</v>
      </c>
      <c r="L173" s="53" t="str">
        <f t="shared" si="19"/>
        <v/>
      </c>
      <c r="M173" s="53" t="str">
        <f t="shared" si="19"/>
        <v/>
      </c>
      <c r="N173" s="53" t="str">
        <f t="shared" si="19"/>
        <v/>
      </c>
      <c r="O173" s="53" t="str">
        <f t="shared" si="19"/>
        <v/>
      </c>
    </row>
    <row r="174" spans="1:22" x14ac:dyDescent="0.25">
      <c r="A174" s="52" t="s">
        <v>64</v>
      </c>
      <c r="B174" s="53" t="str">
        <f t="shared" si="19"/>
        <v>BVR 1</v>
      </c>
      <c r="C174" s="53" t="str">
        <f t="shared" si="19"/>
        <v/>
      </c>
      <c r="D174" s="53" t="str">
        <f t="shared" si="19"/>
        <v>Tornados 2</v>
      </c>
      <c r="E174" s="53" t="str">
        <f t="shared" si="19"/>
        <v/>
      </c>
      <c r="F174" s="53" t="str">
        <f t="shared" si="19"/>
        <v>BVR 2</v>
      </c>
      <c r="G174" s="53" t="str">
        <f t="shared" si="19"/>
        <v>BVR 1</v>
      </c>
      <c r="H174" s="53" t="str">
        <f t="shared" si="19"/>
        <v/>
      </c>
      <c r="I174" s="53" t="str">
        <f t="shared" si="19"/>
        <v>Tornados 2</v>
      </c>
      <c r="J174" s="53" t="str">
        <f t="shared" si="19"/>
        <v/>
      </c>
      <c r="K174" s="53" t="str">
        <f t="shared" si="19"/>
        <v>BVR 2</v>
      </c>
      <c r="L174" s="53" t="str">
        <f t="shared" si="19"/>
        <v/>
      </c>
      <c r="M174" s="53" t="str">
        <f t="shared" si="19"/>
        <v/>
      </c>
      <c r="N174" s="53" t="str">
        <f t="shared" si="19"/>
        <v/>
      </c>
      <c r="O174" s="53" t="str">
        <f t="shared" si="19"/>
        <v/>
      </c>
    </row>
    <row r="175" spans="1:22" x14ac:dyDescent="0.25">
      <c r="A175" s="52" t="s">
        <v>65</v>
      </c>
      <c r="B175" s="53" t="str">
        <f t="shared" si="19"/>
        <v/>
      </c>
      <c r="C175" s="53" t="str">
        <f t="shared" si="19"/>
        <v/>
      </c>
      <c r="D175" s="53" t="str">
        <f t="shared" si="19"/>
        <v/>
      </c>
      <c r="E175" s="53" t="str">
        <f t="shared" si="19"/>
        <v/>
      </c>
      <c r="F175" s="53" t="str">
        <f t="shared" si="19"/>
        <v/>
      </c>
      <c r="G175" s="53" t="str">
        <f t="shared" si="19"/>
        <v/>
      </c>
      <c r="H175" s="53" t="str">
        <f t="shared" si="19"/>
        <v/>
      </c>
      <c r="I175" s="53" t="str">
        <f t="shared" si="19"/>
        <v/>
      </c>
      <c r="J175" s="53" t="str">
        <f t="shared" si="19"/>
        <v/>
      </c>
      <c r="K175" s="53" t="str">
        <f t="shared" si="19"/>
        <v/>
      </c>
      <c r="L175" s="53" t="str">
        <f t="shared" si="19"/>
        <v/>
      </c>
      <c r="M175" s="53" t="str">
        <f t="shared" si="19"/>
        <v/>
      </c>
      <c r="N175" s="53" t="str">
        <f t="shared" si="19"/>
        <v/>
      </c>
      <c r="O175" s="53" t="str">
        <f t="shared" si="19"/>
        <v/>
      </c>
    </row>
    <row r="176" spans="1:22" x14ac:dyDescent="0.25">
      <c r="A176" s="52" t="s">
        <v>66</v>
      </c>
      <c r="B176" s="53" t="str">
        <f t="shared" si="19"/>
        <v/>
      </c>
      <c r="C176" s="53" t="str">
        <f t="shared" si="19"/>
        <v/>
      </c>
      <c r="D176" s="53" t="str">
        <f t="shared" si="19"/>
        <v/>
      </c>
      <c r="E176" s="53" t="str">
        <f t="shared" si="19"/>
        <v/>
      </c>
      <c r="F176" s="53" t="str">
        <f t="shared" si="19"/>
        <v/>
      </c>
      <c r="G176" s="53" t="str">
        <f t="shared" si="19"/>
        <v/>
      </c>
      <c r="H176" s="53" t="str">
        <f t="shared" si="19"/>
        <v/>
      </c>
      <c r="I176" s="53" t="str">
        <f t="shared" si="19"/>
        <v/>
      </c>
      <c r="J176" s="53" t="str">
        <f t="shared" si="19"/>
        <v/>
      </c>
      <c r="K176" s="53" t="str">
        <f t="shared" si="19"/>
        <v/>
      </c>
      <c r="L176" s="53" t="str">
        <f t="shared" si="19"/>
        <v/>
      </c>
      <c r="M176" s="53" t="str">
        <f t="shared" si="19"/>
        <v/>
      </c>
      <c r="N176" s="53" t="str">
        <f t="shared" si="19"/>
        <v/>
      </c>
      <c r="O176" s="53" t="str">
        <f t="shared" si="19"/>
        <v/>
      </c>
    </row>
  </sheetData>
  <customSheetViews>
    <customSheetView guid="{7603320A-D9DD-42C4-AEF2-A3CC8B1951AB}" topLeftCell="F37">
      <selection activeCell="O53" sqref="O5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/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Einteilung!B125</f>
        <v>Tellenbach</v>
      </c>
      <c r="C2" s="40" t="str">
        <f>Einteilung!C125</f>
        <v>Hansruedi</v>
      </c>
      <c r="D2" s="40">
        <f>Einteilung!D125</f>
        <v>35</v>
      </c>
      <c r="F2" s="123">
        <v>170</v>
      </c>
      <c r="G2" s="123">
        <v>172</v>
      </c>
      <c r="H2" s="123">
        <v>158</v>
      </c>
      <c r="I2" s="123">
        <v>148</v>
      </c>
      <c r="J2" s="123">
        <v>159</v>
      </c>
      <c r="K2" s="123">
        <v>158</v>
      </c>
      <c r="L2" s="81">
        <f>IF(N2=0,"",SUM(F2:K2))</f>
        <v>965</v>
      </c>
      <c r="M2" s="61">
        <f>IF(N2=0,"",L2/N2)</f>
        <v>160.83333333333334</v>
      </c>
      <c r="N2" s="81">
        <f>COUNTIF(F2:K2,"&gt;0")</f>
        <v>6</v>
      </c>
      <c r="O2" s="81">
        <f>IF(L2="","",IF(D2="kein",'HC-Berechnung'!F7,IF(D2&gt;=0,D2)))</f>
        <v>35</v>
      </c>
      <c r="P2" s="81">
        <f>IF(L2="","",L2+(N2*O2))</f>
        <v>1175</v>
      </c>
      <c r="Q2" s="61">
        <f>IF(L2="","",P2/N2)</f>
        <v>195.83333333333334</v>
      </c>
      <c r="R2" s="78"/>
      <c r="S2" s="146">
        <f>IF(OR(N2&gt;0,N3&gt;0,N4&gt;0,N5&gt;0),SUM(F7:P7),"")</f>
        <v>85</v>
      </c>
      <c r="T2" s="146">
        <f>IF(OR(N2&gt;0,N3&gt;0,N4&gt;0,N5&gt;0),P6+S2,"")</f>
        <v>2445</v>
      </c>
      <c r="U2" s="145">
        <f>IF(AND(N2=0,N3=0,N4=0,N5=0),"",T2/(SUM(N2:N5)))</f>
        <v>203.75</v>
      </c>
    </row>
    <row r="3" spans="1:21" x14ac:dyDescent="0.25">
      <c r="A3" s="51" t="str">
        <f>Einteilung!B169</f>
        <v>Flying Pins</v>
      </c>
      <c r="B3" s="40" t="str">
        <f>Einteilung!B126</f>
        <v>Fehr</v>
      </c>
      <c r="C3" s="40" t="str">
        <f>Einteilung!C126</f>
        <v>Markus</v>
      </c>
      <c r="D3" s="40">
        <f>Einteilung!D126</f>
        <v>48</v>
      </c>
      <c r="F3" s="123">
        <v>162</v>
      </c>
      <c r="G3" s="123">
        <v>133</v>
      </c>
      <c r="H3" s="123">
        <v>176</v>
      </c>
      <c r="I3" s="81">
        <v>157</v>
      </c>
      <c r="J3" s="81">
        <v>136</v>
      </c>
      <c r="K3" s="81">
        <v>133</v>
      </c>
      <c r="L3" s="81">
        <f t="shared" ref="L3:L5" si="0">IF(N3=0,"",SUM(F3:K3))</f>
        <v>897</v>
      </c>
      <c r="M3" s="61">
        <f t="shared" ref="M3:M5" si="1">IF(N3=0,"",L3/N3)</f>
        <v>149.5</v>
      </c>
      <c r="N3" s="81">
        <f t="shared" ref="N3:N5" si="2">COUNTIF(F3:K3,"&gt;0")</f>
        <v>6</v>
      </c>
      <c r="O3" s="81">
        <f>IF(L3="","",IF(D3="kein",'HC-Berechnung'!F8,IF(D3&gt;=0,D3)))</f>
        <v>48</v>
      </c>
      <c r="P3" s="81">
        <f>IF(L3="","",L3+(N3*O3))</f>
        <v>1185</v>
      </c>
      <c r="Q3" s="61">
        <f t="shared" ref="Q3:Q5" si="3">IF(L3="","",P3/N3)</f>
        <v>197.5</v>
      </c>
      <c r="R3" s="78"/>
      <c r="S3" s="147"/>
      <c r="T3" s="147"/>
      <c r="U3" s="145"/>
    </row>
    <row r="4" spans="1:21" x14ac:dyDescent="0.25">
      <c r="A4" s="51"/>
      <c r="B4" s="40" t="str">
        <f>Einteilung!B127</f>
        <v>Schäpper</v>
      </c>
      <c r="C4" s="40" t="str">
        <f>Einteilung!C127</f>
        <v>Benjamin</v>
      </c>
      <c r="D4" s="40" t="str">
        <f>Einteilung!D127</f>
        <v>kein</v>
      </c>
      <c r="F4" s="92"/>
      <c r="G4" s="92"/>
      <c r="H4" s="92"/>
      <c r="I4" s="92"/>
      <c r="J4" s="92"/>
      <c r="K4" s="92"/>
      <c r="L4" s="81" t="str">
        <f t="shared" si="0"/>
        <v/>
      </c>
      <c r="M4" s="61" t="str">
        <f t="shared" si="1"/>
        <v/>
      </c>
      <c r="N4" s="81">
        <f t="shared" si="2"/>
        <v>0</v>
      </c>
      <c r="O4" s="81" t="str">
        <f>IF(L4="","",IF(D4="kein",'HC-Berechnung'!F9,IF(D4&gt;=0,D4)))</f>
        <v/>
      </c>
      <c r="P4" s="81" t="str">
        <f t="shared" ref="P4:P5" si="4">IF(L4="","",L4+(N4*O4))</f>
        <v/>
      </c>
      <c r="Q4" s="61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Einteilung!B128</f>
        <v>Hodzic</v>
      </c>
      <c r="C5" s="40" t="str">
        <f>Einteilung!C128</f>
        <v>Levin</v>
      </c>
      <c r="D5" s="40" t="str">
        <f>Einteilung!D128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61" t="str">
        <f t="shared" si="1"/>
        <v/>
      </c>
      <c r="N5" s="81">
        <f t="shared" si="2"/>
        <v>0</v>
      </c>
      <c r="O5" s="81" t="str">
        <f>IF(L5="","",IF(D5="kein",'HC-Berechnung'!F10,IF(D5&gt;=0,D5)))</f>
        <v/>
      </c>
      <c r="P5" s="81" t="str">
        <f t="shared" si="4"/>
        <v/>
      </c>
      <c r="Q5" s="61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>415</v>
      </c>
      <c r="G6" s="94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>388</v>
      </c>
      <c r="H6" s="94">
        <f t="shared" si="5"/>
        <v>417</v>
      </c>
      <c r="I6" s="94">
        <f t="shared" si="5"/>
        <v>388</v>
      </c>
      <c r="J6" s="94">
        <f t="shared" si="5"/>
        <v>378</v>
      </c>
      <c r="K6" s="94">
        <f t="shared" si="5"/>
        <v>374</v>
      </c>
      <c r="M6" s="21"/>
      <c r="O6" s="87"/>
      <c r="P6" s="99">
        <f>IF(AND(N2=0,N3=0,N4=0,N5=0),"",SUM(P2:P5))</f>
        <v>2360</v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>
        <f>IF(AND(F8=2,F17=0),10,IF(OR(F8&lt;&gt;2,F17&lt;&gt;2),"",IF(F6&gt;F15,20,IF(F6&lt;F15,0,IF(F6=F15,10,)))))</f>
        <v>10</v>
      </c>
      <c r="G7" s="96">
        <f t="shared" ref="G7:K7" si="6">IF(AND(G8=2,G17=0),10,IF(OR(G8&lt;&gt;2,G17&lt;&gt;2),"",IF(G6&gt;G15,20,IF(G6&lt;G15,0,IF(G6=G15,10,)))))</f>
        <v>10</v>
      </c>
      <c r="H7" s="96">
        <f t="shared" si="6"/>
        <v>10</v>
      </c>
      <c r="I7" s="96">
        <f t="shared" si="6"/>
        <v>10</v>
      </c>
      <c r="J7" s="96">
        <f t="shared" si="6"/>
        <v>10</v>
      </c>
      <c r="K7" s="96">
        <f t="shared" si="6"/>
        <v>10</v>
      </c>
      <c r="M7" s="21"/>
      <c r="O7" s="88"/>
      <c r="P7" s="96">
        <f>IF(AND(P8=12,P17=0),25,IF(OR(P8&lt;&gt;12,P17&lt;&gt;12),"",IF(P6&gt;P15,50,IF(P6&lt;P15,0,IF(P6=P15,25,)))))</f>
        <v>25</v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2</v>
      </c>
      <c r="G8" s="126">
        <f t="shared" ref="G8:K8" si="7">COUNTIF(G2:G5,"&gt;0")</f>
        <v>2</v>
      </c>
      <c r="H8" s="126">
        <f t="shared" si="7"/>
        <v>2</v>
      </c>
      <c r="I8" s="126">
        <f t="shared" si="7"/>
        <v>2</v>
      </c>
      <c r="J8" s="126">
        <f t="shared" si="7"/>
        <v>2</v>
      </c>
      <c r="K8" s="126">
        <f t="shared" si="7"/>
        <v>2</v>
      </c>
      <c r="L8" s="126"/>
      <c r="M8" s="127"/>
      <c r="N8" s="128"/>
      <c r="O8" s="126"/>
      <c r="P8" s="126">
        <f>SUM(F8:K8)</f>
        <v>12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Einteilung!B129</f>
        <v/>
      </c>
      <c r="C11" s="40" t="str">
        <f>Einteilung!C129</f>
        <v/>
      </c>
      <c r="D11" s="40" t="str">
        <f>Einteilung!D129</f>
        <v/>
      </c>
      <c r="F11" s="123"/>
      <c r="G11" s="123"/>
      <c r="H11" s="123"/>
      <c r="I11" s="123"/>
      <c r="J11" s="123"/>
      <c r="K11" s="123"/>
      <c r="L11" s="81" t="str">
        <f>IF(N11=0,"",SUM(F11:K11))</f>
        <v/>
      </c>
      <c r="M11" s="61" t="str">
        <f>IF(N11=0,"",L11/N11)</f>
        <v/>
      </c>
      <c r="N11" s="81">
        <f>COUNTIF(F11:K11,"&gt;0")</f>
        <v>0</v>
      </c>
      <c r="O11" s="81" t="str">
        <f>IF(L11="","",IF(D11="kein",'HC-Berechnung'!F11,IF(D11&gt;=0,D11)))</f>
        <v/>
      </c>
      <c r="P11" s="81" t="str">
        <f>IF(L11="","",L11+(N11*O11))</f>
        <v/>
      </c>
      <c r="Q11" s="61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Einteilung!B170</f>
        <v/>
      </c>
      <c r="B12" s="40" t="str">
        <f>Einteilung!B130</f>
        <v/>
      </c>
      <c r="C12" s="40" t="str">
        <f>Einteilung!C130</f>
        <v/>
      </c>
      <c r="D12" s="40" t="str">
        <f>Einteilung!D130</f>
        <v/>
      </c>
      <c r="F12" s="123"/>
      <c r="G12" s="123"/>
      <c r="H12" s="123"/>
      <c r="I12" s="81"/>
      <c r="J12" s="81"/>
      <c r="K12" s="81"/>
      <c r="L12" s="81" t="str">
        <f t="shared" ref="L12:L13" si="8">IF(N12=0,"",SUM(F12:K12))</f>
        <v/>
      </c>
      <c r="M12" s="61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IF(L12="","",IF(D12="kein",'HC-Berechnung'!F12,IF(D12&gt;=0,D12)))</f>
        <v/>
      </c>
      <c r="P12" s="81" t="str">
        <f t="shared" ref="P12:P14" si="11">IF(L12="","",L12+(N12*O12))</f>
        <v/>
      </c>
      <c r="Q12" s="61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Einteilung!B131</f>
        <v/>
      </c>
      <c r="C13" s="40" t="str">
        <f>Einteilung!C131</f>
        <v/>
      </c>
      <c r="D13" s="40" t="str">
        <f>Einteilung!D131</f>
        <v/>
      </c>
      <c r="F13" s="81"/>
      <c r="G13" s="92"/>
      <c r="H13" s="92"/>
      <c r="I13" s="92"/>
      <c r="J13" s="92"/>
      <c r="K13" s="92"/>
      <c r="L13" s="81" t="str">
        <f t="shared" si="8"/>
        <v/>
      </c>
      <c r="M13" s="61" t="str">
        <f t="shared" si="9"/>
        <v/>
      </c>
      <c r="N13" s="81">
        <f t="shared" si="10"/>
        <v>0</v>
      </c>
      <c r="O13" s="81" t="str">
        <f>IF(L13="","",IF(D13="kein",'HC-Berechnung'!F13,IF(D13&gt;=0,D13)))</f>
        <v/>
      </c>
      <c r="P13" s="81" t="str">
        <f t="shared" si="11"/>
        <v/>
      </c>
      <c r="Q13" s="61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Einteilung!B132</f>
        <v/>
      </c>
      <c r="C14" s="40" t="str">
        <f>Einteilung!C132</f>
        <v/>
      </c>
      <c r="D14" s="40" t="str">
        <f>Einteilung!D132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61" t="str">
        <f t="shared" si="9"/>
        <v/>
      </c>
      <c r="N14" s="81">
        <f t="shared" si="10"/>
        <v>0</v>
      </c>
      <c r="O14" s="81" t="str">
        <f>IF(L14="","",IF(D14="kein",'HC-Berechnung'!F14,IF(D14&gt;=0,D14)))</f>
        <v/>
      </c>
      <c r="P14" s="81" t="str">
        <f t="shared" si="11"/>
        <v/>
      </c>
      <c r="Q14" s="61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Einteilung!B133</f>
        <v>Unternährer</v>
      </c>
      <c r="C20" s="40" t="str">
        <f>Einteilung!C133</f>
        <v>Peter</v>
      </c>
      <c r="D20" s="40">
        <f>Einteilung!D133</f>
        <v>24</v>
      </c>
      <c r="F20" s="81"/>
      <c r="G20" s="81"/>
      <c r="H20" s="123">
        <v>147</v>
      </c>
      <c r="I20" s="123">
        <v>146</v>
      </c>
      <c r="J20" s="123">
        <v>140</v>
      </c>
      <c r="K20" s="123"/>
      <c r="L20" s="81">
        <f>IF(N20=0,"",SUM(F20:K20))</f>
        <v>433</v>
      </c>
      <c r="M20" s="74">
        <f>IF(N20=0,"",L20/N20)</f>
        <v>144.33333333333334</v>
      </c>
      <c r="N20" s="81">
        <f>COUNTIF(F20:K20,"&gt;0")</f>
        <v>3</v>
      </c>
      <c r="O20" s="81">
        <f>IF(L20="","",IF(D20="kein",'HC-Berechnung'!F15,IF(D20&gt;=0,D20)))</f>
        <v>24</v>
      </c>
      <c r="P20" s="81">
        <f>IF(L20="","",L20+(N20*O20))</f>
        <v>505</v>
      </c>
      <c r="Q20" s="74">
        <f>IF(L20="","",P20/N20)</f>
        <v>168.33333333333334</v>
      </c>
      <c r="R20" s="78"/>
      <c r="S20" s="146">
        <f>IF(OR(N20&gt;0,N21&gt;0,N22&gt;0,N23&gt;0),SUM(F25:P25),"")</f>
        <v>20</v>
      </c>
      <c r="T20" s="146">
        <f>IF(OR(N20&gt;0,N21&gt;0,N22&gt;0,N23&gt;0),P24+S20,"")</f>
        <v>2210</v>
      </c>
      <c r="U20" s="145">
        <f>IF(AND(N20=0,N21=0,N22=0,N23=0),"",T20/(SUM(N20:N23)))</f>
        <v>184.16666666666666</v>
      </c>
    </row>
    <row r="21" spans="1:21" x14ac:dyDescent="0.25">
      <c r="A21" s="51" t="str">
        <f>Einteilung!B171</f>
        <v>Tornados 1</v>
      </c>
      <c r="B21" s="40" t="str">
        <f>Einteilung!B134</f>
        <v>Seiler</v>
      </c>
      <c r="C21" s="40" t="str">
        <f>Einteilung!C134</f>
        <v>Franz</v>
      </c>
      <c r="D21" s="40">
        <f>Einteilung!D134</f>
        <v>20</v>
      </c>
      <c r="F21" s="123">
        <v>195</v>
      </c>
      <c r="G21" s="123">
        <v>179</v>
      </c>
      <c r="H21" s="123">
        <v>213</v>
      </c>
      <c r="I21" s="123">
        <v>153</v>
      </c>
      <c r="J21" s="81">
        <v>142</v>
      </c>
      <c r="K21" s="81">
        <v>189</v>
      </c>
      <c r="L21" s="81">
        <f t="shared" ref="L21:L23" si="16">IF(N21=0,"",SUM(F21:K21))</f>
        <v>1071</v>
      </c>
      <c r="M21" s="74">
        <f t="shared" ref="M21:M23" si="17">IF(N21=0,"",L21/N21)</f>
        <v>178.5</v>
      </c>
      <c r="N21" s="81">
        <f t="shared" ref="N21:N23" si="18">COUNTIF(F21:K21,"&gt;0")</f>
        <v>6</v>
      </c>
      <c r="O21" s="81">
        <f>IF(L21="","",IF(D21="kein",'HC-Berechnung'!F16,IF(D21&gt;=0,D21)))</f>
        <v>20</v>
      </c>
      <c r="P21" s="81">
        <f t="shared" ref="P21:P23" si="19">IF(L21="","",L21+(N21*O21))</f>
        <v>1191</v>
      </c>
      <c r="Q21" s="74">
        <f t="shared" ref="Q21:Q23" si="20">IF(L21="","",P21/N21)</f>
        <v>198.5</v>
      </c>
      <c r="R21" s="78"/>
      <c r="S21" s="147"/>
      <c r="T21" s="147"/>
      <c r="U21" s="145"/>
    </row>
    <row r="22" spans="1:21" x14ac:dyDescent="0.25">
      <c r="A22" s="51"/>
      <c r="B22" s="40" t="str">
        <f>Einteilung!B135</f>
        <v>Hutter</v>
      </c>
      <c r="C22" s="40" t="str">
        <f>Einteilung!C135</f>
        <v>Marcel</v>
      </c>
      <c r="D22" s="40">
        <f>Einteilung!D135</f>
        <v>19</v>
      </c>
      <c r="F22" s="100">
        <v>156</v>
      </c>
      <c r="G22" s="100">
        <v>147</v>
      </c>
      <c r="H22" s="100"/>
      <c r="I22" s="100"/>
      <c r="J22" s="100"/>
      <c r="K22" s="100">
        <v>134</v>
      </c>
      <c r="L22" s="81">
        <f t="shared" si="16"/>
        <v>437</v>
      </c>
      <c r="M22" s="74">
        <f t="shared" si="17"/>
        <v>145.66666666666666</v>
      </c>
      <c r="N22" s="81">
        <f t="shared" si="18"/>
        <v>3</v>
      </c>
      <c r="O22" s="81">
        <f>IF(L22="","",IF(D22="kein",'HC-Berechnung'!F17,IF(D22&gt;=0,D22)))</f>
        <v>19</v>
      </c>
      <c r="P22" s="81">
        <f t="shared" si="19"/>
        <v>494</v>
      </c>
      <c r="Q22" s="74">
        <f t="shared" si="20"/>
        <v>164.66666666666666</v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Einteilung!B136</f>
        <v/>
      </c>
      <c r="C23" s="40" t="str">
        <f>Einteilung!C136</f>
        <v/>
      </c>
      <c r="D23" s="40" t="str">
        <f>Einteilung!D136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74" t="str">
        <f t="shared" si="17"/>
        <v/>
      </c>
      <c r="N23" s="81">
        <f t="shared" si="18"/>
        <v>0</v>
      </c>
      <c r="O23" s="81" t="str">
        <f>IF(L23="","",IF(D23="kein",'HC-Berechnung'!F18,IF(D23&gt;=0,D23)))</f>
        <v/>
      </c>
      <c r="P23" s="81" t="str">
        <f t="shared" si="19"/>
        <v/>
      </c>
      <c r="Q23" s="74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>390</v>
      </c>
      <c r="G24" s="94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>365</v>
      </c>
      <c r="H24" s="94">
        <f t="shared" si="21"/>
        <v>404</v>
      </c>
      <c r="I24" s="94">
        <f t="shared" si="21"/>
        <v>343</v>
      </c>
      <c r="J24" s="94">
        <f t="shared" si="21"/>
        <v>326</v>
      </c>
      <c r="K24" s="94">
        <f t="shared" si="21"/>
        <v>362</v>
      </c>
      <c r="M24" s="21"/>
      <c r="O24" s="87"/>
      <c r="P24" s="99">
        <f>IF(AND(N20=0,N21=0,N22=0,N23=0),"",SUM(P20:P23))</f>
        <v>2190</v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>
        <f>IF(AND(F26=2,F35=0),10,IF(OR(F26&lt;&gt;2,F35&lt;&gt;2),"",IF(F24&gt;F33,20,IF(F24&lt;F33,0,IF(F24=F33,10,)))))</f>
        <v>20</v>
      </c>
      <c r="G25" s="96">
        <f t="shared" ref="G25:K25" si="22">IF(AND(G26=2,G35=0),10,IF(OR(G26&lt;&gt;2,G35&lt;&gt;2),"",IF(G24&gt;G33,20,IF(G24&lt;G33,0,IF(G24=G33,10,)))))</f>
        <v>0</v>
      </c>
      <c r="H25" s="96">
        <f t="shared" si="22"/>
        <v>0</v>
      </c>
      <c r="I25" s="96">
        <f t="shared" si="22"/>
        <v>0</v>
      </c>
      <c r="J25" s="96">
        <f t="shared" si="22"/>
        <v>0</v>
      </c>
      <c r="K25" s="96">
        <f t="shared" si="22"/>
        <v>0</v>
      </c>
      <c r="M25" s="21"/>
      <c r="O25" s="88"/>
      <c r="P25" s="96">
        <f>IF(AND(P26=12,P35=0),25,IF(OR(P26&lt;&gt;12,P35&lt;&gt;12),"",IF(P24&gt;P33,50,IF(P24&lt;P33,0,IF(P24=P33,25,)))))</f>
        <v>0</v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2</v>
      </c>
      <c r="G26" s="126">
        <f t="shared" ref="G26:K26" si="23">COUNTIF(G20:G23,"&gt;0")</f>
        <v>2</v>
      </c>
      <c r="H26" s="126">
        <f t="shared" si="23"/>
        <v>2</v>
      </c>
      <c r="I26" s="126">
        <f t="shared" si="23"/>
        <v>2</v>
      </c>
      <c r="J26" s="126">
        <f t="shared" si="23"/>
        <v>2</v>
      </c>
      <c r="K26" s="126">
        <f t="shared" si="23"/>
        <v>2</v>
      </c>
      <c r="L26" s="126"/>
      <c r="M26" s="127"/>
      <c r="N26" s="126"/>
      <c r="O26" s="126"/>
      <c r="P26" s="126">
        <f>SUM(F26:K26)</f>
        <v>12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Einteilung!B137</f>
        <v>Sieber</v>
      </c>
      <c r="C29" s="40" t="str">
        <f>Einteilung!C137</f>
        <v>Heini</v>
      </c>
      <c r="D29" s="40" t="str">
        <f>Einteilung!D137</f>
        <v>kein</v>
      </c>
      <c r="F29" s="123">
        <v>146</v>
      </c>
      <c r="G29" s="123">
        <v>169</v>
      </c>
      <c r="H29" s="123">
        <v>164</v>
      </c>
      <c r="I29" s="123">
        <v>177</v>
      </c>
      <c r="J29" s="123">
        <v>148</v>
      </c>
      <c r="K29" s="123">
        <v>138</v>
      </c>
      <c r="L29" s="81">
        <f>IF(N29=0,"",SUM(F29:K29))</f>
        <v>942</v>
      </c>
      <c r="M29" s="74">
        <f>IF(N29=0,"",L29/N29)</f>
        <v>157</v>
      </c>
      <c r="N29" s="81">
        <f>COUNTIF(F29:K29,"&gt;0")</f>
        <v>6</v>
      </c>
      <c r="O29" s="81">
        <f>IF(L29="","",IF(D29="kein",'HC-Berechnung'!F19,IF(D29&gt;=0,D29)))</f>
        <v>37</v>
      </c>
      <c r="P29" s="81">
        <f>IF(L29="","",L29+(N29*O29))</f>
        <v>1164</v>
      </c>
      <c r="Q29" s="74">
        <f>IF(L29="","",P29/N29)</f>
        <v>194</v>
      </c>
      <c r="R29" s="78"/>
      <c r="S29" s="146">
        <f>IF(OR(N29&gt;0,N30&gt;0,N31&gt;0,N32&gt;0),SUM(F34:P34),"")</f>
        <v>150</v>
      </c>
      <c r="T29" s="146">
        <f>IF(OR(N29&gt;0,N30&gt;0,N31&gt;0,N32&gt;0),P33+S29,"")</f>
        <v>2495</v>
      </c>
      <c r="U29" s="145">
        <f>IF(AND(N29=0,N30=0,N31=0,N32=0),"",T29/(SUM(N29:N32)))</f>
        <v>207.91666666666666</v>
      </c>
    </row>
    <row r="30" spans="1:21" x14ac:dyDescent="0.25">
      <c r="A30" s="51" t="str">
        <f>Einteilung!B172</f>
        <v>BVR 2</v>
      </c>
      <c r="B30" s="40" t="str">
        <f>Einteilung!B138</f>
        <v>Kalkman</v>
      </c>
      <c r="C30" s="40" t="str">
        <f>Einteilung!C138</f>
        <v>Iris</v>
      </c>
      <c r="D30" s="40" t="str">
        <f>Einteilung!D138</f>
        <v>kein</v>
      </c>
      <c r="F30" s="123">
        <v>169</v>
      </c>
      <c r="G30" s="123">
        <v>161</v>
      </c>
      <c r="H30" s="123">
        <v>172</v>
      </c>
      <c r="I30" s="123">
        <v>155</v>
      </c>
      <c r="J30" s="123">
        <v>144</v>
      </c>
      <c r="K30" s="123">
        <v>176</v>
      </c>
      <c r="L30" s="81">
        <f t="shared" ref="L30:L32" si="24">IF(N30=0,"",SUM(F30:K30))</f>
        <v>977</v>
      </c>
      <c r="M30" s="74">
        <f t="shared" ref="M30:M32" si="25">IF(N30=0,"",L30/N30)</f>
        <v>162.83333333333334</v>
      </c>
      <c r="N30" s="81">
        <f t="shared" ref="N30:N32" si="26">COUNTIF(F30:K30,"&gt;0")</f>
        <v>6</v>
      </c>
      <c r="O30" s="81">
        <f>IF(L30="","",IF(D30="kein",'HC-Berechnung'!F20,IF(D30&gt;=0,D30)))</f>
        <v>34</v>
      </c>
      <c r="P30" s="81">
        <f t="shared" ref="P30:P32" si="27">IF(L30="","",L30+(N30*O30))</f>
        <v>1181</v>
      </c>
      <c r="Q30" s="74">
        <f t="shared" ref="Q30:Q32" si="28">IF(L30="","",P30/N30)</f>
        <v>196.83333333333334</v>
      </c>
      <c r="R30" s="78"/>
      <c r="S30" s="147"/>
      <c r="T30" s="147"/>
      <c r="U30" s="145"/>
    </row>
    <row r="31" spans="1:21" x14ac:dyDescent="0.25">
      <c r="A31" s="51"/>
      <c r="B31" s="40" t="str">
        <f>Einteilung!B139</f>
        <v>Kalkman</v>
      </c>
      <c r="C31" s="40" t="str">
        <f>Einteilung!C139</f>
        <v>Jarden</v>
      </c>
      <c r="D31" s="40" t="str">
        <f>Einteilung!D139</f>
        <v>kein</v>
      </c>
      <c r="F31" s="100"/>
      <c r="G31" s="100"/>
      <c r="H31" s="100"/>
      <c r="I31" s="100"/>
      <c r="J31" s="100"/>
      <c r="K31" s="100"/>
      <c r="L31" s="81" t="str">
        <f t="shared" si="24"/>
        <v/>
      </c>
      <c r="M31" s="74" t="str">
        <f t="shared" si="25"/>
        <v/>
      </c>
      <c r="N31" s="81">
        <f t="shared" si="26"/>
        <v>0</v>
      </c>
      <c r="O31" s="81" t="str">
        <f>IF(L31="","",IF(D31="kein",'HC-Berechnung'!F21,IF(D31&gt;=0,D31)))</f>
        <v/>
      </c>
      <c r="P31" s="81" t="str">
        <f t="shared" si="27"/>
        <v/>
      </c>
      <c r="Q31" s="74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Einteilung!B140</f>
        <v>Torsello</v>
      </c>
      <c r="C32" s="40" t="str">
        <f>Einteilung!C140</f>
        <v>Marco</v>
      </c>
      <c r="D32" s="40" t="str">
        <f>Einteilung!D140</f>
        <v>kein</v>
      </c>
      <c r="F32" s="93"/>
      <c r="G32" s="93"/>
      <c r="H32" s="93"/>
      <c r="I32" s="93"/>
      <c r="J32" s="93"/>
      <c r="K32" s="93"/>
      <c r="L32" s="81" t="str">
        <f t="shared" si="24"/>
        <v/>
      </c>
      <c r="M32" s="74" t="str">
        <f t="shared" si="25"/>
        <v/>
      </c>
      <c r="N32" s="81">
        <f t="shared" si="26"/>
        <v>0</v>
      </c>
      <c r="O32" s="81" t="str">
        <f>IF(L32="","",IF(D32="kein",'HC-Berechnung'!F22,IF(D32&gt;=0,D32)))</f>
        <v/>
      </c>
      <c r="P32" s="81" t="str">
        <f t="shared" si="27"/>
        <v/>
      </c>
      <c r="Q32" s="74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>386</v>
      </c>
      <c r="G33" s="94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>401</v>
      </c>
      <c r="H33" s="94">
        <f t="shared" si="29"/>
        <v>407</v>
      </c>
      <c r="I33" s="94">
        <f t="shared" si="29"/>
        <v>403</v>
      </c>
      <c r="J33" s="94">
        <f t="shared" si="29"/>
        <v>363</v>
      </c>
      <c r="K33" s="94">
        <f t="shared" si="29"/>
        <v>385</v>
      </c>
      <c r="M33" s="21"/>
      <c r="O33" s="87"/>
      <c r="P33" s="99">
        <f>IF(AND(N29=0,N30=0,N31=0,N32=0),"",SUM(P29:P32))</f>
        <v>2345</v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>
        <f>IF(AND(F26=0,F35=2),10,IF(OR(F26&lt;&gt;2,F35&lt;&gt;2),"",IF(F24&gt;F33,0,IF(F24&lt;F33,20,IF(F24=F33,10,)))))</f>
        <v>0</v>
      </c>
      <c r="G34" s="96">
        <f t="shared" ref="G34:K34" si="30">IF(AND(G26=0,G35=2),10,IF(OR(G26&lt;&gt;2,G35&lt;&gt;2),"",IF(G24&gt;G33,0,IF(G24&lt;G33,20,IF(G24=G33,10,)))))</f>
        <v>20</v>
      </c>
      <c r="H34" s="96">
        <f t="shared" si="30"/>
        <v>20</v>
      </c>
      <c r="I34" s="96">
        <f t="shared" si="30"/>
        <v>20</v>
      </c>
      <c r="J34" s="96">
        <f t="shared" si="30"/>
        <v>20</v>
      </c>
      <c r="K34" s="96">
        <f t="shared" si="30"/>
        <v>20</v>
      </c>
      <c r="M34" s="21"/>
      <c r="O34" s="88"/>
      <c r="P34" s="96">
        <f>IF(AND(P26=0,P35=12),25,IF(OR(P26&lt;&gt;12,P35&lt;&gt;12),"",IF(P24&gt;P33,0,IF(P24&lt;P33,50,IF(P24=P33,25,)))))</f>
        <v>50</v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2</v>
      </c>
      <c r="G35" s="126">
        <f t="shared" ref="G35:K35" si="31">COUNTIF(G29:G32,"&gt;0")</f>
        <v>2</v>
      </c>
      <c r="H35" s="126">
        <f t="shared" si="31"/>
        <v>2</v>
      </c>
      <c r="I35" s="126">
        <f t="shared" si="31"/>
        <v>2</v>
      </c>
      <c r="J35" s="126">
        <f t="shared" si="31"/>
        <v>2</v>
      </c>
      <c r="K35" s="126">
        <f t="shared" si="31"/>
        <v>2</v>
      </c>
      <c r="L35" s="126"/>
      <c r="M35" s="127"/>
      <c r="N35" s="126"/>
      <c r="O35" s="126"/>
      <c r="P35" s="126">
        <f>SUM(F35:K35)</f>
        <v>12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Einteilung!B141</f>
        <v>Schönenberger</v>
      </c>
      <c r="C38" s="40" t="str">
        <f>Einteilung!C141</f>
        <v>Myrta</v>
      </c>
      <c r="D38" s="40" t="str">
        <f>Einteilung!D141</f>
        <v>kein</v>
      </c>
      <c r="F38" s="81">
        <v>143</v>
      </c>
      <c r="G38" s="81">
        <v>158</v>
      </c>
      <c r="H38" s="81">
        <v>138</v>
      </c>
      <c r="I38" s="81">
        <v>159</v>
      </c>
      <c r="J38" s="81">
        <v>128</v>
      </c>
      <c r="K38" s="81">
        <v>188</v>
      </c>
      <c r="L38" s="81">
        <f>IF(N38=0,"",SUM(F38:K38))</f>
        <v>914</v>
      </c>
      <c r="M38" s="74">
        <f>IF(N38=0,"",L38/N38)</f>
        <v>152.33333333333334</v>
      </c>
      <c r="N38" s="81">
        <f>COUNTIF(F38:K38,"&gt;0")</f>
        <v>6</v>
      </c>
      <c r="O38" s="81">
        <f>IF(L38="","",IF(D38="kein",'HC-Berechnung'!F23,IF(D38&gt;=0,D38)))</f>
        <v>41</v>
      </c>
      <c r="P38" s="81">
        <f>IF(L38="","",L38+(N38*O38))</f>
        <v>1160</v>
      </c>
      <c r="Q38" s="74">
        <f>IF(L38="","",P38/N38)</f>
        <v>193.33333333333334</v>
      </c>
      <c r="R38" s="78"/>
      <c r="S38" s="146">
        <f>IF(OR(N38&gt;0,N39&gt;0,N40&gt;0,N41&gt;0),SUM(F43:P43),"")</f>
        <v>60</v>
      </c>
      <c r="T38" s="146">
        <f>IF(OR(N38&gt;0,N39&gt;0,N40&gt;0,N41&gt;0),P42+S38,"")</f>
        <v>2364</v>
      </c>
      <c r="U38" s="145">
        <f>IF(AND(N38=0,N39=0,N40=0,N41=0),"",T38/(SUM(N38:N41)))</f>
        <v>197</v>
      </c>
    </row>
    <row r="39" spans="1:21" x14ac:dyDescent="0.25">
      <c r="A39" s="51" t="str">
        <f>Einteilung!B173</f>
        <v>Tornados 2</v>
      </c>
      <c r="B39" s="40" t="str">
        <f>Einteilung!B142</f>
        <v>Zeberli</v>
      </c>
      <c r="C39" s="40" t="str">
        <f>Einteilung!C142</f>
        <v>Jacqueline</v>
      </c>
      <c r="D39" s="40" t="str">
        <f>Einteilung!D142</f>
        <v>kein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74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IF(L39="","",IF(D39="kein",'HC-Berechnung'!F24,IF(D39&gt;=0,D39)))</f>
        <v/>
      </c>
      <c r="P39" s="81" t="str">
        <f t="shared" ref="P39:P41" si="35">IF(L39="","",L39+(N39*O39))</f>
        <v/>
      </c>
      <c r="Q39" s="74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Einteilung!B143</f>
        <v>Kalt</v>
      </c>
      <c r="C40" s="40" t="str">
        <f>Einteilung!C143</f>
        <v>Angela</v>
      </c>
      <c r="D40" s="40">
        <f>Einteilung!D143</f>
        <v>29</v>
      </c>
      <c r="F40" s="100">
        <v>188</v>
      </c>
      <c r="G40" s="100">
        <v>127</v>
      </c>
      <c r="H40" s="100">
        <v>164</v>
      </c>
      <c r="I40" s="100">
        <v>172</v>
      </c>
      <c r="J40" s="100">
        <v>147</v>
      </c>
      <c r="K40" s="100">
        <v>172</v>
      </c>
      <c r="L40" s="81">
        <f t="shared" si="32"/>
        <v>970</v>
      </c>
      <c r="M40" s="74">
        <f t="shared" si="33"/>
        <v>161.66666666666666</v>
      </c>
      <c r="N40" s="81">
        <f t="shared" si="34"/>
        <v>6</v>
      </c>
      <c r="O40" s="81">
        <f>IF(L40="","",IF(D40="kein",'HC-Berechnung'!F25,IF(D40&gt;=0,D40)))</f>
        <v>29</v>
      </c>
      <c r="P40" s="81">
        <f t="shared" si="35"/>
        <v>1144</v>
      </c>
      <c r="Q40" s="74">
        <f t="shared" si="36"/>
        <v>190.66666666666666</v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Einteilung!B144</f>
        <v>Bächler</v>
      </c>
      <c r="C41" s="40" t="str">
        <f>Einteilung!C144</f>
        <v>Sandro</v>
      </c>
      <c r="D41" s="40" t="str">
        <f>Einteilung!D144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74" t="str">
        <f t="shared" si="33"/>
        <v/>
      </c>
      <c r="N41" s="81">
        <f t="shared" si="34"/>
        <v>0</v>
      </c>
      <c r="O41" s="81" t="str">
        <f>IF(L41="","",IF(D41="kein",'HC-Berechnung'!F26,IF(D41&gt;=0,D41)))</f>
        <v/>
      </c>
      <c r="P41" s="81" t="str">
        <f t="shared" si="35"/>
        <v/>
      </c>
      <c r="Q41" s="74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>401</v>
      </c>
      <c r="G42" s="94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>355</v>
      </c>
      <c r="H42" s="94">
        <f t="shared" si="37"/>
        <v>372</v>
      </c>
      <c r="I42" s="94">
        <f t="shared" si="37"/>
        <v>401</v>
      </c>
      <c r="J42" s="94">
        <f t="shared" si="37"/>
        <v>345</v>
      </c>
      <c r="K42" s="94">
        <f t="shared" si="37"/>
        <v>430</v>
      </c>
      <c r="M42" s="21"/>
      <c r="O42" s="87"/>
      <c r="P42" s="99">
        <f>IF(AND(N38=0,N39=0,N40=0,N41=0),"",SUM(P38:P41))</f>
        <v>2304</v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>
        <f>IF(AND(F44=2,F53=0),10,IF(OR(F44&lt;&gt;2,F53&lt;&gt;2),"",IF(F42&gt;F51,20,IF(F42&lt;F51,0,IF(F42=F51,10,)))))</f>
        <v>20</v>
      </c>
      <c r="G43" s="96">
        <f t="shared" ref="G43:K43" si="38">IF(AND(G44=2,G53=0),10,IF(OR(G44&lt;&gt;2,G53&lt;&gt;2),"",IF(G42&gt;G51,20,IF(G42&lt;G51,0,IF(G42=G51,10,)))))</f>
        <v>0</v>
      </c>
      <c r="H43" s="96">
        <f t="shared" si="38"/>
        <v>0</v>
      </c>
      <c r="I43" s="96">
        <f t="shared" si="38"/>
        <v>20</v>
      </c>
      <c r="J43" s="96">
        <f t="shared" si="38"/>
        <v>0</v>
      </c>
      <c r="K43" s="96">
        <f t="shared" si="38"/>
        <v>20</v>
      </c>
      <c r="M43" s="21"/>
      <c r="O43" s="88"/>
      <c r="P43" s="96">
        <f>IF(AND(P44=12,P53=0),25,IF(OR(P44&lt;&gt;12,P53&lt;&gt;12),"",IF(P42&gt;P51,50,IF(P42&lt;P51,0,IF(P42=P51,25,)))))</f>
        <v>0</v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2</v>
      </c>
      <c r="G44" s="126">
        <f t="shared" ref="G44:J44" si="39">COUNTIF(G38:G41,"&gt;0")</f>
        <v>2</v>
      </c>
      <c r="H44" s="126">
        <f t="shared" si="39"/>
        <v>2</v>
      </c>
      <c r="I44" s="126">
        <f t="shared" si="39"/>
        <v>2</v>
      </c>
      <c r="J44" s="126">
        <f t="shared" si="39"/>
        <v>2</v>
      </c>
      <c r="K44" s="126">
        <f>COUNTIF(K38:K41,"&gt;0")</f>
        <v>2</v>
      </c>
      <c r="L44" s="126"/>
      <c r="M44" s="127"/>
      <c r="N44" s="126"/>
      <c r="O44" s="126"/>
      <c r="P44" s="126">
        <f>SUM(F44:K44)</f>
        <v>12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Einteilung!B145</f>
        <v>Fehr</v>
      </c>
      <c r="C47" s="40" t="str">
        <f>Einteilung!C145</f>
        <v>Patrick</v>
      </c>
      <c r="D47" s="40">
        <f>Einteilung!D145</f>
        <v>18</v>
      </c>
      <c r="F47" s="81">
        <v>162</v>
      </c>
      <c r="G47" s="81">
        <v>191</v>
      </c>
      <c r="H47" s="81">
        <v>178</v>
      </c>
      <c r="I47" s="81">
        <v>148</v>
      </c>
      <c r="J47" s="81">
        <v>222</v>
      </c>
      <c r="K47" s="81">
        <v>165</v>
      </c>
      <c r="L47" s="81">
        <f>IF(N47=0,"",SUM(F47:K47))</f>
        <v>1066</v>
      </c>
      <c r="M47" s="74">
        <f>IF(N47=0,"",L47/N47)</f>
        <v>177.66666666666666</v>
      </c>
      <c r="N47" s="81">
        <f>COUNTIF(F47:K47,"&gt;0")</f>
        <v>6</v>
      </c>
      <c r="O47" s="81">
        <f>IF(L47="","",IF(D47="kein",'HC-Berechnung'!F27,IF(D47&gt;=0,D47)))</f>
        <v>18</v>
      </c>
      <c r="P47" s="81">
        <f>IF(L47="","",L47+(N47*O47))</f>
        <v>1174</v>
      </c>
      <c r="Q47" s="74">
        <f>IF(L47="","",P47/N47)</f>
        <v>195.66666666666666</v>
      </c>
      <c r="R47" s="78"/>
      <c r="S47" s="146">
        <f>IF(OR(N47&gt;0,N48&gt;0,N49&gt;0,N50&gt;0),SUM(F52:P52),"")</f>
        <v>110</v>
      </c>
      <c r="T47" s="146">
        <f>IF(OR(N47&gt;0,N48&gt;0,N49&gt;0,N50&gt;0),P51+S47,"")</f>
        <v>2467</v>
      </c>
      <c r="U47" s="145">
        <f>IF(AND(N47=0,N48=0,N49=0,N50=0),"",T47/(SUM(N47:N50)))</f>
        <v>205.58333333333334</v>
      </c>
    </row>
    <row r="48" spans="1:21" x14ac:dyDescent="0.25">
      <c r="A48" s="51" t="str">
        <f>Einteilung!B174</f>
        <v>BVR 1</v>
      </c>
      <c r="B48" s="40" t="str">
        <f>Einteilung!B146</f>
        <v>Bacchi</v>
      </c>
      <c r="C48" s="40" t="str">
        <f>Einteilung!C146</f>
        <v>Pascal</v>
      </c>
      <c r="D48" s="40">
        <f>Einteilung!D146</f>
        <v>24</v>
      </c>
      <c r="F48" s="81">
        <v>168</v>
      </c>
      <c r="G48" s="81">
        <v>175</v>
      </c>
      <c r="H48" s="81">
        <v>181</v>
      </c>
      <c r="I48" s="81">
        <v>151</v>
      </c>
      <c r="J48" s="81"/>
      <c r="K48" s="81"/>
      <c r="L48" s="81">
        <f t="shared" ref="L48:L50" si="40">IF(N48=0,"",SUM(F48:K48))</f>
        <v>675</v>
      </c>
      <c r="M48" s="74">
        <f t="shared" ref="M48:M50" si="41">IF(N48=0,"",L48/N48)</f>
        <v>168.75</v>
      </c>
      <c r="N48" s="81">
        <f t="shared" ref="N48:N50" si="42">COUNTIF(F48:K48,"&gt;0")</f>
        <v>4</v>
      </c>
      <c r="O48" s="81">
        <f>IF(L48="","",IF(D48="kein",'HC-Berechnung'!F28,IF(D48&gt;=0,D48)))</f>
        <v>24</v>
      </c>
      <c r="P48" s="81">
        <f t="shared" ref="P48:P50" si="43">IF(L48="","",L48+(N48*O48))</f>
        <v>771</v>
      </c>
      <c r="Q48" s="74">
        <f t="shared" ref="Q48:Q50" si="44">IF(L48="","",P48/N48)</f>
        <v>192.75</v>
      </c>
      <c r="R48" s="78"/>
      <c r="S48" s="147"/>
      <c r="T48" s="147"/>
      <c r="U48" s="145"/>
    </row>
    <row r="49" spans="1:21" x14ac:dyDescent="0.25">
      <c r="A49" s="51"/>
      <c r="B49" s="40" t="str">
        <f>Einteilung!B147</f>
        <v>Simeaner</v>
      </c>
      <c r="C49" s="40" t="str">
        <f>Einteilung!C147</f>
        <v>Andreas</v>
      </c>
      <c r="D49" s="40">
        <f>Einteilung!D147</f>
        <v>26</v>
      </c>
      <c r="F49" s="100"/>
      <c r="G49" s="100"/>
      <c r="H49" s="100"/>
      <c r="I49" s="100"/>
      <c r="J49" s="100">
        <v>189</v>
      </c>
      <c r="K49" s="100">
        <v>171</v>
      </c>
      <c r="L49" s="81">
        <f t="shared" si="40"/>
        <v>360</v>
      </c>
      <c r="M49" s="74">
        <f t="shared" si="41"/>
        <v>180</v>
      </c>
      <c r="N49" s="81">
        <f t="shared" si="42"/>
        <v>2</v>
      </c>
      <c r="O49" s="81">
        <f>IF(L49="","",IF(D49="kein",'HC-Berechnung'!F29,IF(D49&gt;=0,D49)))</f>
        <v>26</v>
      </c>
      <c r="P49" s="81">
        <f t="shared" si="43"/>
        <v>412</v>
      </c>
      <c r="Q49" s="74">
        <f t="shared" si="44"/>
        <v>206</v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Einteilung!B148</f>
        <v/>
      </c>
      <c r="C50" s="40" t="str">
        <f>Einteilung!C148</f>
        <v/>
      </c>
      <c r="D50" s="40" t="str">
        <f>Einteilung!D148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74" t="str">
        <f t="shared" si="41"/>
        <v/>
      </c>
      <c r="N50" s="81">
        <f t="shared" si="42"/>
        <v>0</v>
      </c>
      <c r="O50" s="81" t="str">
        <f>IF(L50="","",IF(D50="kein",'HC-Berechnung'!F30,IF(D50&gt;=0,D50)))</f>
        <v/>
      </c>
      <c r="P50" s="81" t="str">
        <f t="shared" si="43"/>
        <v/>
      </c>
      <c r="Q50" s="74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>372</v>
      </c>
      <c r="G51" s="94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>408</v>
      </c>
      <c r="H51" s="94">
        <f t="shared" si="45"/>
        <v>401</v>
      </c>
      <c r="I51" s="94">
        <f t="shared" si="45"/>
        <v>341</v>
      </c>
      <c r="J51" s="94">
        <f t="shared" si="45"/>
        <v>455</v>
      </c>
      <c r="K51" s="94">
        <f t="shared" si="45"/>
        <v>380</v>
      </c>
      <c r="M51" s="21"/>
      <c r="O51" s="87"/>
      <c r="P51" s="99">
        <f>IF(AND(N47=0,N48=0,N49=0,N50=0),"",SUM(P47:P50))</f>
        <v>2357</v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>
        <f>IF(AND(F44=0,F53=2),10,IF(OR(F44&lt;&gt;2,F53&lt;&gt;2),"",IF(F42&gt;F51,0,IF(F42&lt;F51,20,IF(F42=F51,10,)))))</f>
        <v>0</v>
      </c>
      <c r="G52" s="96">
        <f t="shared" ref="G52:K52" si="46">IF(AND(G44=0,G53=2),10,IF(OR(G44&lt;&gt;2,G53&lt;&gt;2),"",IF(G42&gt;G51,0,IF(G42&lt;G51,20,IF(G42=G51,10,)))))</f>
        <v>20</v>
      </c>
      <c r="H52" s="96">
        <f t="shared" si="46"/>
        <v>20</v>
      </c>
      <c r="I52" s="96">
        <f t="shared" si="46"/>
        <v>0</v>
      </c>
      <c r="J52" s="96">
        <f t="shared" si="46"/>
        <v>20</v>
      </c>
      <c r="K52" s="96">
        <f t="shared" si="46"/>
        <v>0</v>
      </c>
      <c r="M52" s="21"/>
      <c r="O52" s="88"/>
      <c r="P52" s="96">
        <f>IF(AND(P44=0,P53=12),25,IF(OR(P44&lt;&gt;12,P53&lt;&gt;12),"",IF(P42&gt;P51,0,IF(P42&lt;P51,50,IF(P42=P51,25,)))))</f>
        <v>50</v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2</v>
      </c>
      <c r="G53" s="126">
        <f t="shared" ref="G53:K53" si="47">COUNTIF(G47:G50,"&gt;0")</f>
        <v>2</v>
      </c>
      <c r="H53" s="126">
        <f t="shared" si="47"/>
        <v>2</v>
      </c>
      <c r="I53" s="126">
        <f t="shared" si="47"/>
        <v>2</v>
      </c>
      <c r="J53" s="126">
        <f t="shared" si="47"/>
        <v>2</v>
      </c>
      <c r="K53" s="126">
        <f t="shared" si="47"/>
        <v>2</v>
      </c>
      <c r="L53" s="126"/>
      <c r="M53" s="127"/>
      <c r="N53" s="126"/>
      <c r="O53" s="126"/>
      <c r="P53" s="126">
        <f>SUM(F53:K53)</f>
        <v>12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Einteilung!B149</f>
        <v/>
      </c>
      <c r="C56" s="40" t="str">
        <f>Einteilung!C149</f>
        <v/>
      </c>
      <c r="D56" s="40" t="str">
        <f>Einteilung!D149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74" t="str">
        <f>IF(N56=0,"",L56/N56)</f>
        <v/>
      </c>
      <c r="N56" s="81">
        <f>COUNTIF(F56:K56,"&gt;0")</f>
        <v>0</v>
      </c>
      <c r="O56" s="81" t="str">
        <f>IF(L56="","",IF(D56="kein",'HC-Berechnung'!F31,IF(D56&gt;=0,D56)))</f>
        <v/>
      </c>
      <c r="P56" s="81" t="str">
        <f>IF(L56="","",L56+(N56*O56))</f>
        <v/>
      </c>
      <c r="Q56" s="74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Einteilung!B175</f>
        <v/>
      </c>
      <c r="B57" s="40" t="str">
        <f>Einteilung!B150</f>
        <v/>
      </c>
      <c r="C57" s="40" t="str">
        <f>Einteilung!C150</f>
        <v/>
      </c>
      <c r="D57" s="40" t="str">
        <f>Einteilung!D150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74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IF(L57="","",IF(D57="kein",'HC-Berechnung'!F32,IF(D57&gt;=0,D57)))</f>
        <v/>
      </c>
      <c r="P57" s="81" t="str">
        <f t="shared" ref="P57:P59" si="51">IF(L57="","",L57+(N57*O57))</f>
        <v/>
      </c>
      <c r="Q57" s="74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Einteilung!B151</f>
        <v/>
      </c>
      <c r="C58" s="40" t="str">
        <f>Einteilung!C151</f>
        <v/>
      </c>
      <c r="D58" s="40" t="str">
        <f>Einteilung!D151</f>
        <v/>
      </c>
      <c r="F58" s="100"/>
      <c r="G58" s="100"/>
      <c r="H58" s="100"/>
      <c r="I58" s="100"/>
      <c r="J58" s="100"/>
      <c r="K58" s="100"/>
      <c r="L58" s="81" t="str">
        <f t="shared" si="48"/>
        <v/>
      </c>
      <c r="M58" s="74" t="str">
        <f t="shared" si="49"/>
        <v/>
      </c>
      <c r="N58" s="81">
        <f t="shared" si="50"/>
        <v>0</v>
      </c>
      <c r="O58" s="81" t="str">
        <f>IF(L58="","",IF(D58="kein",'HC-Berechnung'!F33,IF(D58&gt;=0,D58)))</f>
        <v/>
      </c>
      <c r="P58" s="81" t="str">
        <f t="shared" si="51"/>
        <v/>
      </c>
      <c r="Q58" s="74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Einteilung!B152</f>
        <v/>
      </c>
      <c r="C59" s="40" t="str">
        <f>Einteilung!C152</f>
        <v/>
      </c>
      <c r="D59" s="40" t="str">
        <f>Einteilung!D152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74" t="str">
        <f t="shared" si="49"/>
        <v/>
      </c>
      <c r="N59" s="81">
        <f t="shared" si="50"/>
        <v>0</v>
      </c>
      <c r="O59" s="81" t="str">
        <f>IF(L59="","",IF(D59="kein",'HC-Berechnung'!F34,IF(D59&gt;=0,D59)))</f>
        <v/>
      </c>
      <c r="P59" s="81" t="str">
        <f t="shared" si="51"/>
        <v/>
      </c>
      <c r="Q59" s="74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Einteilung!B153</f>
        <v/>
      </c>
      <c r="C65" s="40" t="str">
        <f>Einteilung!C153</f>
        <v/>
      </c>
      <c r="D65" s="40" t="str">
        <f>Einteilung!D153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74" t="str">
        <f>IF(N65=0,"",L65/N65)</f>
        <v/>
      </c>
      <c r="N65" s="81">
        <f>COUNTIF(F65:K65,"&gt;0")</f>
        <v>0</v>
      </c>
      <c r="O65" s="81" t="str">
        <f>IF(L65="","",IF(D65="kein",'HC-Berechnung'!F35,IF(D65&gt;=0,D65)))</f>
        <v/>
      </c>
      <c r="P65" s="81" t="str">
        <f>IF(L65="","",L65+(N65*O65))</f>
        <v/>
      </c>
      <c r="Q65" s="74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Einteilung!B176</f>
        <v/>
      </c>
      <c r="B66" s="40" t="str">
        <f>Einteilung!B154</f>
        <v/>
      </c>
      <c r="C66" s="40" t="str">
        <f>Einteilung!C154</f>
        <v/>
      </c>
      <c r="D66" s="40" t="str">
        <f>Einteilung!D154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74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IF(L66="","",IF(D66="kein",'HC-Berechnung'!F36,IF(D66&gt;=0,D66)))</f>
        <v/>
      </c>
      <c r="P66" s="81" t="str">
        <f t="shared" ref="P66:P68" si="59">IF(L66="","",L66+(N66*O66))</f>
        <v/>
      </c>
      <c r="Q66" s="74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Einteilung!B155</f>
        <v/>
      </c>
      <c r="C67" s="40" t="str">
        <f>Einteilung!C155</f>
        <v/>
      </c>
      <c r="D67" s="40" t="str">
        <f>Einteilung!D155</f>
        <v/>
      </c>
      <c r="F67" s="100"/>
      <c r="G67" s="100"/>
      <c r="H67" s="100"/>
      <c r="I67" s="100"/>
      <c r="J67" s="100"/>
      <c r="K67" s="100"/>
      <c r="L67" s="81" t="str">
        <f t="shared" si="56"/>
        <v/>
      </c>
      <c r="M67" s="74" t="str">
        <f t="shared" si="57"/>
        <v/>
      </c>
      <c r="N67" s="81">
        <f t="shared" si="58"/>
        <v>0</v>
      </c>
      <c r="O67" s="81" t="str">
        <f>IF(L67="","",IF(D67="kein",'HC-Berechnung'!F37,IF(D67&gt;=0,D67)))</f>
        <v/>
      </c>
      <c r="P67" s="81" t="str">
        <f t="shared" si="59"/>
        <v/>
      </c>
      <c r="Q67" s="74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Einteilung!B156</f>
        <v/>
      </c>
      <c r="C68" s="40" t="str">
        <f>Einteilung!C156</f>
        <v/>
      </c>
      <c r="D68" s="40" t="str">
        <f>Einteilung!D156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74" t="str">
        <f t="shared" si="57"/>
        <v/>
      </c>
      <c r="N68" s="81">
        <f t="shared" si="58"/>
        <v>0</v>
      </c>
      <c r="O68" s="81" t="str">
        <f>IF(L68="","",IF(D68="kein",'HC-Berechnung'!F38,IF(D68&gt;=0,D68)))</f>
        <v/>
      </c>
      <c r="P68" s="81" t="str">
        <f t="shared" si="59"/>
        <v/>
      </c>
      <c r="Q68" s="74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customSheetViews>
    <customSheetView guid="{7603320A-D9DD-42C4-AEF2-A3CC8B1951AB}" showPageBreaks="1">
      <selection activeCell="M69" sqref="M69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</customSheetViews>
  <mergeCells count="24">
    <mergeCell ref="U47:U50"/>
    <mergeCell ref="U56:U59"/>
    <mergeCell ref="S2:S5"/>
    <mergeCell ref="T2:T5"/>
    <mergeCell ref="S11:S14"/>
    <mergeCell ref="T11:T14"/>
    <mergeCell ref="U2:U5"/>
    <mergeCell ref="U11:U14"/>
    <mergeCell ref="U65:U68"/>
    <mergeCell ref="S20:S23"/>
    <mergeCell ref="T20:T23"/>
    <mergeCell ref="S29:S32"/>
    <mergeCell ref="T29:T32"/>
    <mergeCell ref="S38:S41"/>
    <mergeCell ref="T38:T41"/>
    <mergeCell ref="S47:S50"/>
    <mergeCell ref="T47:T50"/>
    <mergeCell ref="S56:S59"/>
    <mergeCell ref="T56:T59"/>
    <mergeCell ref="S65:S68"/>
    <mergeCell ref="T65:T68"/>
    <mergeCell ref="U20:U23"/>
    <mergeCell ref="U29:U32"/>
    <mergeCell ref="U38:U41"/>
  </mergeCells>
  <pageMargins left="0.23622047244094491" right="3.937007874015748E-2" top="0.74803149606299213" bottom="0.74803149606299213" header="0.31496062992125984" footer="0.31496062992125984"/>
  <pageSetup paperSize="9" scale="8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/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Einteilung!E125</f>
        <v>Unternährer</v>
      </c>
      <c r="C2" s="40" t="str">
        <f>Einteilung!F125</f>
        <v>Peter</v>
      </c>
      <c r="D2" s="40">
        <f>Einteilung!G125</f>
        <v>24</v>
      </c>
      <c r="F2" s="81">
        <v>213</v>
      </c>
      <c r="G2" s="81">
        <v>177</v>
      </c>
      <c r="H2" s="81">
        <v>165</v>
      </c>
      <c r="I2" s="81">
        <v>137</v>
      </c>
      <c r="J2" s="81"/>
      <c r="K2" s="81"/>
      <c r="L2" s="81">
        <f>IF(N2=0,"",SUM(F2:K2))</f>
        <v>692</v>
      </c>
      <c r="M2" s="102">
        <f>IF(N2=0,"",L2/N2)</f>
        <v>173</v>
      </c>
      <c r="N2" s="81">
        <f>COUNTIF(F2:K2,"&gt;0")</f>
        <v>4</v>
      </c>
      <c r="O2" s="81">
        <f>IF(L2="","",IF(D2="kein",'HC-Berechnung'!M7,IF(D2&gt;=0,D2)))</f>
        <v>24</v>
      </c>
      <c r="P2" s="81">
        <f>IF(L2="","",L2+(N2*O2))</f>
        <v>788</v>
      </c>
      <c r="Q2" s="102">
        <f>IF(L2="","",P2/N2)</f>
        <v>197</v>
      </c>
      <c r="R2" s="78"/>
      <c r="S2" s="146">
        <f>IF(OR(N2&gt;0,N3&gt;0,N4&gt;0,N5&gt;0),SUM(F7:P7),"")</f>
        <v>150</v>
      </c>
      <c r="T2" s="146">
        <f>IF(OR(N2&gt;0,N3&gt;0,N4&gt;0,N5&gt;0),P6+S2,"")</f>
        <v>2585</v>
      </c>
      <c r="U2" s="145">
        <f>IF(AND(N2=0,N3=0,N4=0,N5=0),"",T2/(SUM(N2:N5)))</f>
        <v>215.41666666666666</v>
      </c>
    </row>
    <row r="3" spans="1:21" x14ac:dyDescent="0.25">
      <c r="A3" s="51" t="str">
        <f>Einteilung!C169</f>
        <v>Tornados 1</v>
      </c>
      <c r="B3" s="40" t="str">
        <f>Einteilung!E126</f>
        <v>Seiler</v>
      </c>
      <c r="C3" s="40" t="str">
        <f>Einteilung!F126</f>
        <v>Franz</v>
      </c>
      <c r="D3" s="40">
        <f>Einteilung!G126</f>
        <v>20</v>
      </c>
      <c r="F3" s="81">
        <v>184</v>
      </c>
      <c r="G3" s="81">
        <v>188</v>
      </c>
      <c r="H3" s="81">
        <v>176</v>
      </c>
      <c r="I3" s="81">
        <v>206</v>
      </c>
      <c r="J3" s="81">
        <v>187</v>
      </c>
      <c r="K3" s="81">
        <v>181</v>
      </c>
      <c r="L3" s="81">
        <f t="shared" ref="L3:L5" si="0">IF(N3=0,"",SUM(F3:K3))</f>
        <v>1122</v>
      </c>
      <c r="M3" s="102">
        <f t="shared" ref="M3:M5" si="1">IF(N3=0,"",L3/N3)</f>
        <v>187</v>
      </c>
      <c r="N3" s="81">
        <f t="shared" ref="N3:N5" si="2">COUNTIF(F3:K3,"&gt;0")</f>
        <v>6</v>
      </c>
      <c r="O3" s="81">
        <f>IF(L3="","",IF(D3="kein",'HC-Berechnung'!M8,IF(D3&gt;=0,D3)))</f>
        <v>20</v>
      </c>
      <c r="P3" s="81">
        <f>IF(L3="","",L3+(N3*O3))</f>
        <v>1242</v>
      </c>
      <c r="Q3" s="102">
        <f t="shared" ref="Q3:Q5" si="3">IF(L3="","",P3/N3)</f>
        <v>207</v>
      </c>
      <c r="R3" s="78"/>
      <c r="S3" s="147"/>
      <c r="T3" s="147"/>
      <c r="U3" s="145"/>
    </row>
    <row r="4" spans="1:21" x14ac:dyDescent="0.25">
      <c r="A4" s="51"/>
      <c r="B4" s="40" t="str">
        <f>Einteilung!E127</f>
        <v>Hutter</v>
      </c>
      <c r="C4" s="40" t="str">
        <f>Einteilung!F127</f>
        <v>Marcel</v>
      </c>
      <c r="D4" s="40">
        <f>Einteilung!G127</f>
        <v>19</v>
      </c>
      <c r="F4" s="103"/>
      <c r="G4" s="103"/>
      <c r="H4" s="103"/>
      <c r="I4" s="103"/>
      <c r="J4" s="103">
        <v>177</v>
      </c>
      <c r="K4" s="103">
        <v>190</v>
      </c>
      <c r="L4" s="81">
        <f t="shared" si="0"/>
        <v>367</v>
      </c>
      <c r="M4" s="102">
        <f t="shared" si="1"/>
        <v>183.5</v>
      </c>
      <c r="N4" s="81">
        <f t="shared" si="2"/>
        <v>2</v>
      </c>
      <c r="O4" s="81">
        <f>IF(L4="","",IF(D4="kein",'HC-Berechnung'!M9,IF(D4&gt;=0,D4)))</f>
        <v>19</v>
      </c>
      <c r="P4" s="81">
        <f t="shared" ref="P4:P5" si="4">IF(L4="","",L4+(N4*O4))</f>
        <v>405</v>
      </c>
      <c r="Q4" s="102">
        <f t="shared" si="3"/>
        <v>202.5</v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Einteilung!E128</f>
        <v/>
      </c>
      <c r="C5" s="40" t="str">
        <f>Einteilung!F128</f>
        <v/>
      </c>
      <c r="D5" s="40" t="str">
        <f>Einteilung!G128</f>
        <v/>
      </c>
      <c r="F5" s="93"/>
      <c r="G5" s="93"/>
      <c r="H5" s="93"/>
      <c r="I5" s="93"/>
      <c r="J5" s="93"/>
      <c r="K5" s="93"/>
      <c r="L5" s="81" t="str">
        <f t="shared" si="0"/>
        <v/>
      </c>
      <c r="M5" s="102" t="str">
        <f t="shared" si="1"/>
        <v/>
      </c>
      <c r="N5" s="81">
        <f t="shared" si="2"/>
        <v>0</v>
      </c>
      <c r="O5" s="81" t="str">
        <f>IF(L5="","",IF(D5="kein",'HC-Berechnung'!M10,IF(D5&gt;=0,D5)))</f>
        <v/>
      </c>
      <c r="P5" s="81" t="str">
        <f t="shared" si="4"/>
        <v/>
      </c>
      <c r="Q5" s="102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>441</v>
      </c>
      <c r="G6" s="94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>409</v>
      </c>
      <c r="H6" s="94">
        <f t="shared" si="5"/>
        <v>385</v>
      </c>
      <c r="I6" s="94">
        <f t="shared" si="5"/>
        <v>387</v>
      </c>
      <c r="J6" s="94">
        <f t="shared" si="5"/>
        <v>403</v>
      </c>
      <c r="K6" s="94">
        <f t="shared" si="5"/>
        <v>410</v>
      </c>
      <c r="M6" s="21"/>
      <c r="O6" s="87"/>
      <c r="P6" s="99">
        <f>IF(AND(N2=0,N3=0,N4=0,N5=0),"",SUM(P2:P5))</f>
        <v>2435</v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>
        <f>IF(AND(F8=2,F17=0),10,IF(OR(F8&lt;&gt;2,F17&lt;&gt;2),"",IF(F6&gt;F15,20,IF(F6&lt;F15,0,IF(F6=F15,10,)))))</f>
        <v>20</v>
      </c>
      <c r="G7" s="96">
        <f t="shared" ref="G7:K7" si="6">IF(AND(G8=2,G17=0),10,IF(OR(G8&lt;&gt;2,G17&lt;&gt;2),"",IF(G6&gt;G15,20,IF(G6&lt;G15,0,IF(G6=G15,10,)))))</f>
        <v>20</v>
      </c>
      <c r="H7" s="96">
        <f t="shared" si="6"/>
        <v>20</v>
      </c>
      <c r="I7" s="96">
        <f t="shared" si="6"/>
        <v>0</v>
      </c>
      <c r="J7" s="96">
        <f t="shared" si="6"/>
        <v>20</v>
      </c>
      <c r="K7" s="96">
        <f t="shared" si="6"/>
        <v>20</v>
      </c>
      <c r="M7" s="21"/>
      <c r="O7" s="88"/>
      <c r="P7" s="96">
        <f>IF(AND(P8=12,P17=0),25,IF(OR(P8&lt;&gt;12,P17&lt;&gt;12),"",IF(P6&gt;P15,50,IF(P6&lt;P15,0,IF(P6=P15,25,)))))</f>
        <v>50</v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2</v>
      </c>
      <c r="G8" s="126">
        <f t="shared" ref="G8:K8" si="7">COUNTIF(G2:G5,"&gt;0")</f>
        <v>2</v>
      </c>
      <c r="H8" s="126">
        <f t="shared" si="7"/>
        <v>2</v>
      </c>
      <c r="I8" s="126">
        <f t="shared" si="7"/>
        <v>2</v>
      </c>
      <c r="J8" s="126">
        <f t="shared" si="7"/>
        <v>2</v>
      </c>
      <c r="K8" s="126">
        <f t="shared" si="7"/>
        <v>2</v>
      </c>
      <c r="L8" s="126"/>
      <c r="M8" s="127"/>
      <c r="N8" s="128"/>
      <c r="O8" s="126"/>
      <c r="P8" s="126">
        <f>SUM(F8:K8)</f>
        <v>12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Einteilung!E129</f>
        <v>Schönenberger</v>
      </c>
      <c r="C11" s="40" t="str">
        <f>Einteilung!F129</f>
        <v>Myrta</v>
      </c>
      <c r="D11" s="40" t="str">
        <f>Einteilung!G129</f>
        <v>kein</v>
      </c>
      <c r="F11" s="81">
        <v>135</v>
      </c>
      <c r="G11" s="81">
        <v>124</v>
      </c>
      <c r="H11" s="81">
        <v>124</v>
      </c>
      <c r="I11" s="81">
        <v>171</v>
      </c>
      <c r="J11" s="81">
        <v>136</v>
      </c>
      <c r="K11" s="81">
        <v>122</v>
      </c>
      <c r="L11" s="81">
        <f>IF(N11=0,"",SUM(F11:K11))</f>
        <v>812</v>
      </c>
      <c r="M11" s="102">
        <f>IF(N11=0,"",L11/N11)</f>
        <v>135.33333333333334</v>
      </c>
      <c r="N11" s="81">
        <f>COUNTIF(F11:K11,"&gt;0")</f>
        <v>6</v>
      </c>
      <c r="O11" s="81">
        <f>IF(L11="","",IF(D11="kein",'HC-Berechnung'!M11,IF(D11&gt;=0,D11)))</f>
        <v>53</v>
      </c>
      <c r="P11" s="81">
        <f>IF(L11="","",L11+(N11*O11))</f>
        <v>1130</v>
      </c>
      <c r="Q11" s="102">
        <f>IF(L11="","",P11/N11)</f>
        <v>188.33333333333334</v>
      </c>
      <c r="R11" s="78"/>
      <c r="S11" s="146">
        <f>IF(OR(N11&gt;0,N12&gt;0,N13&gt;0,N14&gt;0),SUM(F16:P16),"")</f>
        <v>20</v>
      </c>
      <c r="T11" s="146">
        <f>IF(OR(N11&gt;0,N12&gt;0,N13&gt;0,N14&gt;0),P15+S11,"")</f>
        <v>2351</v>
      </c>
      <c r="U11" s="145">
        <f>IF(AND(N11=0,N12=0,N13=0,N14=0),"",T11/(SUM(N11:N14)))</f>
        <v>195.91666666666666</v>
      </c>
    </row>
    <row r="12" spans="1:21" x14ac:dyDescent="0.25">
      <c r="A12" s="51" t="str">
        <f>Einteilung!C170</f>
        <v>Tornados 2</v>
      </c>
      <c r="B12" s="40" t="str">
        <f>Einteilung!E130</f>
        <v>Zeberli</v>
      </c>
      <c r="C12" s="40" t="str">
        <f>Einteilung!F130</f>
        <v>Jacqueline</v>
      </c>
      <c r="D12" s="40" t="str">
        <f>Einteilung!G130</f>
        <v>kein</v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2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IF(L12="","",IF(D12="kein",'HC-Berechnung'!M12,IF(D12&gt;=0,D12)))</f>
        <v/>
      </c>
      <c r="P12" s="81" t="str">
        <f t="shared" ref="P12:P14" si="11">IF(L12="","",L12+(N12*O12))</f>
        <v/>
      </c>
      <c r="Q12" s="102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Einteilung!E131</f>
        <v>Kalt</v>
      </c>
      <c r="C13" s="40" t="str">
        <f>Einteilung!F131</f>
        <v>Angela</v>
      </c>
      <c r="D13" s="40">
        <f>Einteilung!G131</f>
        <v>29</v>
      </c>
      <c r="F13" s="81"/>
      <c r="G13" s="103"/>
      <c r="H13" s="103"/>
      <c r="I13" s="103"/>
      <c r="J13" s="103"/>
      <c r="K13" s="103"/>
      <c r="L13" s="81" t="str">
        <f t="shared" si="8"/>
        <v/>
      </c>
      <c r="M13" s="102" t="str">
        <f t="shared" si="9"/>
        <v/>
      </c>
      <c r="N13" s="81">
        <f t="shared" si="10"/>
        <v>0</v>
      </c>
      <c r="O13" s="81" t="str">
        <f>IF(L13="","",IF(D13="kein",'HC-Berechnung'!M13,IF(D13&gt;=0,D13)))</f>
        <v/>
      </c>
      <c r="P13" s="81" t="str">
        <f t="shared" si="11"/>
        <v/>
      </c>
      <c r="Q13" s="102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Einteilung!E132</f>
        <v>Bächler</v>
      </c>
      <c r="C14" s="40" t="str">
        <f>Einteilung!F132</f>
        <v>Sandro</v>
      </c>
      <c r="D14" s="40" t="str">
        <f>Einteilung!G132</f>
        <v>kein</v>
      </c>
      <c r="F14" s="93">
        <v>185</v>
      </c>
      <c r="G14" s="93">
        <v>180</v>
      </c>
      <c r="H14" s="93">
        <v>160</v>
      </c>
      <c r="I14" s="93">
        <v>220</v>
      </c>
      <c r="J14" s="93">
        <v>168</v>
      </c>
      <c r="K14" s="93">
        <v>150</v>
      </c>
      <c r="L14" s="81">
        <f>IF(N14=0,"",SUM(F14:K14))</f>
        <v>1063</v>
      </c>
      <c r="M14" s="102">
        <f t="shared" si="9"/>
        <v>177.16666666666666</v>
      </c>
      <c r="N14" s="81">
        <f t="shared" si="10"/>
        <v>6</v>
      </c>
      <c r="O14" s="81">
        <f>IF(L14="","",IF(D14="kein",'HC-Berechnung'!M14,IF(D14&gt;=0,D14)))</f>
        <v>23</v>
      </c>
      <c r="P14" s="81">
        <f t="shared" si="11"/>
        <v>1201</v>
      </c>
      <c r="Q14" s="102">
        <f t="shared" si="12"/>
        <v>200.16666666666666</v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>396</v>
      </c>
      <c r="G15" s="94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>380</v>
      </c>
      <c r="H15" s="94">
        <f t="shared" si="13"/>
        <v>360</v>
      </c>
      <c r="I15" s="94">
        <f t="shared" si="13"/>
        <v>467</v>
      </c>
      <c r="J15" s="94">
        <f t="shared" si="13"/>
        <v>380</v>
      </c>
      <c r="K15" s="94">
        <f t="shared" si="13"/>
        <v>348</v>
      </c>
      <c r="M15" s="21"/>
      <c r="O15" s="89"/>
      <c r="P15" s="99">
        <f>IF(AND(N11=0,N12=0,N13=0,N14=0),"",SUM(P11:P14))</f>
        <v>2331</v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>
        <f>IF(AND(F8=0,F17=2),10,IF(OR(F8&lt;&gt;2,F17&lt;&gt;2),"",IF(F6&gt;F15,0,IF(F6&lt;F15,20,IF(F6=F15,10,)))))</f>
        <v>0</v>
      </c>
      <c r="G16" s="96">
        <f t="shared" ref="G16:K16" si="14">IF(AND(G8=0,G17=2),10,IF(OR(G8&lt;&gt;2,G17&lt;&gt;2),"",IF(G6&gt;G15,0,IF(G6&lt;G15,20,IF(G6=G15,10,)))))</f>
        <v>0</v>
      </c>
      <c r="H16" s="96">
        <f t="shared" si="14"/>
        <v>0</v>
      </c>
      <c r="I16" s="96">
        <f t="shared" si="14"/>
        <v>20</v>
      </c>
      <c r="J16" s="96">
        <f t="shared" si="14"/>
        <v>0</v>
      </c>
      <c r="K16" s="96">
        <f t="shared" si="14"/>
        <v>0</v>
      </c>
      <c r="M16" s="21"/>
      <c r="O16" s="89"/>
      <c r="P16" s="96">
        <f>IF(AND(P8=0,P17=12),25,IF(OR(P8&lt;&gt;12,P17&lt;&gt;12),"",IF(P6&gt;P15,0,IF(P6&lt;P15,50,IF(P6=P15,25,)))))</f>
        <v>0</v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2</v>
      </c>
      <c r="G17" s="126">
        <f t="shared" ref="G17:K17" si="15">COUNTIF(G11:G14,"&gt;0")</f>
        <v>2</v>
      </c>
      <c r="H17" s="126">
        <f t="shared" si="15"/>
        <v>2</v>
      </c>
      <c r="I17" s="126">
        <f t="shared" si="15"/>
        <v>2</v>
      </c>
      <c r="J17" s="126">
        <f t="shared" si="15"/>
        <v>2</v>
      </c>
      <c r="K17" s="126">
        <f t="shared" si="15"/>
        <v>2</v>
      </c>
      <c r="L17" s="126"/>
      <c r="M17" s="127"/>
      <c r="N17" s="128"/>
      <c r="O17" s="126"/>
      <c r="P17" s="126">
        <f>SUM(F17:K17)</f>
        <v>12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Einteilung!E133</f>
        <v>Tellenbach</v>
      </c>
      <c r="C20" s="40" t="str">
        <f>Einteilung!F133</f>
        <v>Hansruedi</v>
      </c>
      <c r="D20" s="40">
        <f>Einteilung!G133</f>
        <v>35</v>
      </c>
      <c r="F20" s="81">
        <v>167</v>
      </c>
      <c r="G20" s="81">
        <v>163</v>
      </c>
      <c r="H20" s="81">
        <v>181</v>
      </c>
      <c r="I20" s="81">
        <v>189</v>
      </c>
      <c r="J20" s="81">
        <v>153</v>
      </c>
      <c r="K20" s="81">
        <v>139</v>
      </c>
      <c r="L20" s="81">
        <f>IF(N20=0,"",SUM(F20:K20))</f>
        <v>992</v>
      </c>
      <c r="M20" s="102">
        <f>IF(N20=0,"",L20/N20)</f>
        <v>165.33333333333334</v>
      </c>
      <c r="N20" s="81">
        <f>COUNTIF(F20:K20,"&gt;0")</f>
        <v>6</v>
      </c>
      <c r="O20" s="81">
        <f>IF(L20="","",IF(D20="kein",'HC-Berechnung'!M15,IF(D20&gt;=0,D20)))</f>
        <v>35</v>
      </c>
      <c r="P20" s="81">
        <f>IF(L20="","",L20+(N20*O20))</f>
        <v>1202</v>
      </c>
      <c r="Q20" s="102">
        <f>IF(L20="","",P20/N20)</f>
        <v>200.33333333333334</v>
      </c>
      <c r="R20" s="78"/>
      <c r="S20" s="146">
        <f>IF(OR(N20&gt;0,N21&gt;0,N22&gt;0,N23&gt;0),SUM(F25:P25),"")</f>
        <v>60</v>
      </c>
      <c r="T20" s="146">
        <f>IF(OR(N20&gt;0,N21&gt;0,N22&gt;0,N23&gt;0),P24+S20,"")</f>
        <v>2410</v>
      </c>
      <c r="U20" s="145">
        <f>IF(AND(N20=0,N21=0,N22=0,N23=0),"",T20/(SUM(N20:N23)))</f>
        <v>200.83333333333334</v>
      </c>
    </row>
    <row r="21" spans="1:21" x14ac:dyDescent="0.25">
      <c r="A21" s="51" t="str">
        <f>Einteilung!C171</f>
        <v>Flying Pins</v>
      </c>
      <c r="B21" s="40" t="str">
        <f>Einteilung!E134</f>
        <v>Fehr</v>
      </c>
      <c r="C21" s="40" t="str">
        <f>Einteilung!F134</f>
        <v>Markus</v>
      </c>
      <c r="D21" s="40">
        <f>Einteilung!G134</f>
        <v>48</v>
      </c>
      <c r="F21" s="81">
        <v>122</v>
      </c>
      <c r="G21" s="81">
        <v>135</v>
      </c>
      <c r="H21" s="81">
        <v>150</v>
      </c>
      <c r="I21" s="81">
        <v>144</v>
      </c>
      <c r="J21" s="81">
        <v>149</v>
      </c>
      <c r="K21" s="81">
        <v>160</v>
      </c>
      <c r="L21" s="81">
        <f t="shared" ref="L21:L23" si="16">IF(N21=0,"",SUM(F21:K21))</f>
        <v>860</v>
      </c>
      <c r="M21" s="102">
        <f t="shared" ref="M21:M23" si="17">IF(N21=0,"",L21/N21)</f>
        <v>143.33333333333334</v>
      </c>
      <c r="N21" s="81">
        <f t="shared" ref="N21:N23" si="18">COUNTIF(F21:K21,"&gt;0")</f>
        <v>6</v>
      </c>
      <c r="O21" s="81">
        <f>IF(L21="","",IF(D21="kein",'HC-Berechnung'!M16,IF(D21&gt;=0,D21)))</f>
        <v>48</v>
      </c>
      <c r="P21" s="81">
        <f t="shared" ref="P21:P23" si="19">IF(L21="","",L21+(N21*O21))</f>
        <v>1148</v>
      </c>
      <c r="Q21" s="102">
        <f t="shared" ref="Q21:Q23" si="20">IF(L21="","",P21/N21)</f>
        <v>191.33333333333334</v>
      </c>
      <c r="R21" s="78"/>
      <c r="S21" s="147"/>
      <c r="T21" s="147"/>
      <c r="U21" s="145"/>
    </row>
    <row r="22" spans="1:21" x14ac:dyDescent="0.25">
      <c r="A22" s="51"/>
      <c r="B22" s="40" t="str">
        <f>Einteilung!E135</f>
        <v>Schäpper</v>
      </c>
      <c r="C22" s="40" t="str">
        <f>Einteilung!F135</f>
        <v>Benjamin</v>
      </c>
      <c r="D22" s="40" t="str">
        <f>Einteilung!G135</f>
        <v>kein</v>
      </c>
      <c r="F22" s="103"/>
      <c r="G22" s="103"/>
      <c r="H22" s="103"/>
      <c r="I22" s="103"/>
      <c r="J22" s="103"/>
      <c r="K22" s="103"/>
      <c r="L22" s="81" t="str">
        <f t="shared" si="16"/>
        <v/>
      </c>
      <c r="M22" s="102" t="str">
        <f t="shared" si="17"/>
        <v/>
      </c>
      <c r="N22" s="81">
        <f t="shared" si="18"/>
        <v>0</v>
      </c>
      <c r="O22" s="81" t="str">
        <f>IF(L22="","",IF(D22="kein",'HC-Berechnung'!M17,IF(D22&gt;=0,D22)))</f>
        <v/>
      </c>
      <c r="P22" s="81" t="str">
        <f t="shared" si="19"/>
        <v/>
      </c>
      <c r="Q22" s="102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Einteilung!E136</f>
        <v>Hodzic</v>
      </c>
      <c r="C23" s="40" t="str">
        <f>Einteilung!F136</f>
        <v>Levin</v>
      </c>
      <c r="D23" s="40" t="str">
        <f>Einteilung!G136</f>
        <v>kein</v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2" t="str">
        <f t="shared" si="17"/>
        <v/>
      </c>
      <c r="N23" s="81">
        <f t="shared" si="18"/>
        <v>0</v>
      </c>
      <c r="O23" s="81" t="str">
        <f>IF(L23="","",IF(D23="kein",'HC-Berechnung'!M18,IF(D23&gt;=0,D23)))</f>
        <v/>
      </c>
      <c r="P23" s="81" t="str">
        <f t="shared" si="19"/>
        <v/>
      </c>
      <c r="Q23" s="102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>372</v>
      </c>
      <c r="G24" s="94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>381</v>
      </c>
      <c r="H24" s="94">
        <f t="shared" si="21"/>
        <v>414</v>
      </c>
      <c r="I24" s="94">
        <f t="shared" si="21"/>
        <v>416</v>
      </c>
      <c r="J24" s="94">
        <f t="shared" si="21"/>
        <v>385</v>
      </c>
      <c r="K24" s="94">
        <f t="shared" si="21"/>
        <v>382</v>
      </c>
      <c r="M24" s="21"/>
      <c r="O24" s="87"/>
      <c r="P24" s="99">
        <f>IF(AND(N20=0,N21=0,N22=0,N23=0),"",SUM(P20:P23))</f>
        <v>2350</v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>
        <f>IF(AND(F26=2,F35=0),10,IF(OR(F26&lt;&gt;2,F35&lt;&gt;2),"",IF(F24&gt;F33,20,IF(F24&lt;F33,0,IF(F24=F33,10,)))))</f>
        <v>0</v>
      </c>
      <c r="G25" s="96">
        <f t="shared" ref="G25:K25" si="22">IF(AND(G26=2,G35=0),10,IF(OR(G26&lt;&gt;2,G35&lt;&gt;2),"",IF(G24&gt;G33,20,IF(G24&lt;G33,0,IF(G24=G33,10,)))))</f>
        <v>0</v>
      </c>
      <c r="H25" s="96">
        <f t="shared" si="22"/>
        <v>20</v>
      </c>
      <c r="I25" s="96">
        <f t="shared" si="22"/>
        <v>20</v>
      </c>
      <c r="J25" s="96">
        <f t="shared" si="22"/>
        <v>20</v>
      </c>
      <c r="K25" s="96">
        <f t="shared" si="22"/>
        <v>0</v>
      </c>
      <c r="M25" s="21"/>
      <c r="O25" s="88"/>
      <c r="P25" s="96">
        <f>IF(AND(P26=12,P35=0),25,IF(OR(P26&lt;&gt;12,P35&lt;&gt;12),"",IF(P24&gt;P33,50,IF(P24&lt;P33,0,IF(P24=P33,25,)))))</f>
        <v>0</v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2</v>
      </c>
      <c r="G26" s="126">
        <f t="shared" ref="G26:K26" si="23">COUNTIF(G20:G23,"&gt;0")</f>
        <v>2</v>
      </c>
      <c r="H26" s="126">
        <f t="shared" si="23"/>
        <v>2</v>
      </c>
      <c r="I26" s="126">
        <f t="shared" si="23"/>
        <v>2</v>
      </c>
      <c r="J26" s="126">
        <f t="shared" si="23"/>
        <v>2</v>
      </c>
      <c r="K26" s="126">
        <f t="shared" si="23"/>
        <v>2</v>
      </c>
      <c r="L26" s="126"/>
      <c r="M26" s="127"/>
      <c r="N26" s="126"/>
      <c r="O26" s="126"/>
      <c r="P26" s="126">
        <f>SUM(F26:K26)</f>
        <v>12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Einteilung!E137</f>
        <v>Fehr</v>
      </c>
      <c r="C29" s="40" t="str">
        <f>Einteilung!F137</f>
        <v>Patrick</v>
      </c>
      <c r="D29" s="40">
        <f>Einteilung!G137</f>
        <v>18</v>
      </c>
      <c r="F29" s="81">
        <v>167</v>
      </c>
      <c r="G29" s="81"/>
      <c r="H29" s="81">
        <v>150</v>
      </c>
      <c r="I29" s="81">
        <v>161</v>
      </c>
      <c r="J29" s="81"/>
      <c r="K29" s="81">
        <v>204</v>
      </c>
      <c r="L29" s="81">
        <f>IF(N29=0,"",SUM(F29:K29))</f>
        <v>682</v>
      </c>
      <c r="M29" s="102">
        <f>IF(N29=0,"",L29/N29)</f>
        <v>170.5</v>
      </c>
      <c r="N29" s="81">
        <f>COUNTIF(F29:K29,"&gt;0")</f>
        <v>4</v>
      </c>
      <c r="O29" s="81">
        <f>IF(L29="","",IF(D29="kein",'HC-Berechnung'!M19,IF(D29&gt;=0,D29)))</f>
        <v>18</v>
      </c>
      <c r="P29" s="81">
        <f>IF(L29="","",L29+(N29*O29))</f>
        <v>754</v>
      </c>
      <c r="Q29" s="102">
        <f>IF(L29="","",P29/N29)</f>
        <v>188.5</v>
      </c>
      <c r="R29" s="78"/>
      <c r="S29" s="146">
        <f>IF(OR(N29&gt;0,N30&gt;0,N31&gt;0,N32&gt;0),SUM(F34:P34),"")</f>
        <v>110</v>
      </c>
      <c r="T29" s="146">
        <f>IF(OR(N29&gt;0,N30&gt;0,N31&gt;0,N32&gt;0),P33+S29,"")</f>
        <v>2550</v>
      </c>
      <c r="U29" s="145">
        <f>IF(AND(N29=0,N30=0,N31=0,N32=0),"",T29/(SUM(N29:N32)))</f>
        <v>212.5</v>
      </c>
    </row>
    <row r="30" spans="1:21" x14ac:dyDescent="0.25">
      <c r="A30" s="51" t="str">
        <f>Einteilung!C172</f>
        <v>BVR 1</v>
      </c>
      <c r="B30" s="40" t="str">
        <f>Einteilung!E138</f>
        <v>Bacchi</v>
      </c>
      <c r="C30" s="40" t="str">
        <f>Einteilung!F138</f>
        <v>Pascal</v>
      </c>
      <c r="D30" s="40">
        <f>Einteilung!G138</f>
        <v>24</v>
      </c>
      <c r="F30" s="81">
        <v>189</v>
      </c>
      <c r="G30" s="81">
        <v>191</v>
      </c>
      <c r="H30" s="81"/>
      <c r="I30" s="81">
        <v>166</v>
      </c>
      <c r="J30" s="81">
        <v>158</v>
      </c>
      <c r="K30" s="81"/>
      <c r="L30" s="81">
        <f t="shared" ref="L30:L32" si="24">IF(N30=0,"",SUM(F30:K30))</f>
        <v>704</v>
      </c>
      <c r="M30" s="102">
        <f t="shared" ref="M30:M32" si="25">IF(N30=0,"",L30/N30)</f>
        <v>176</v>
      </c>
      <c r="N30" s="81">
        <f t="shared" ref="N30:N32" si="26">COUNTIF(F30:K30,"&gt;0")</f>
        <v>4</v>
      </c>
      <c r="O30" s="81">
        <f>IF(L30="","",IF(D30="kein",'HC-Berechnung'!M20,IF(D30&gt;=0,D30)))</f>
        <v>24</v>
      </c>
      <c r="P30" s="81">
        <f t="shared" ref="P30:P32" si="27">IF(L30="","",L30+(N30*O30))</f>
        <v>800</v>
      </c>
      <c r="Q30" s="102">
        <f t="shared" ref="Q30:Q32" si="28">IF(L30="","",P30/N30)</f>
        <v>200</v>
      </c>
      <c r="R30" s="78"/>
      <c r="S30" s="147"/>
      <c r="T30" s="147"/>
      <c r="U30" s="145"/>
    </row>
    <row r="31" spans="1:21" x14ac:dyDescent="0.25">
      <c r="A31" s="51"/>
      <c r="B31" s="40" t="str">
        <f>Einteilung!E139</f>
        <v>Simeaner</v>
      </c>
      <c r="C31" s="40" t="str">
        <f>Einteilung!F139</f>
        <v>Andreas</v>
      </c>
      <c r="D31" s="40">
        <f>Einteilung!G139</f>
        <v>26</v>
      </c>
      <c r="F31" s="103"/>
      <c r="G31" s="103">
        <v>214</v>
      </c>
      <c r="H31" s="103">
        <v>172</v>
      </c>
      <c r="I31" s="103"/>
      <c r="J31" s="103">
        <v>161</v>
      </c>
      <c r="K31" s="103">
        <v>235</v>
      </c>
      <c r="L31" s="81">
        <f t="shared" si="24"/>
        <v>782</v>
      </c>
      <c r="M31" s="102">
        <f t="shared" si="25"/>
        <v>195.5</v>
      </c>
      <c r="N31" s="81">
        <f t="shared" si="26"/>
        <v>4</v>
      </c>
      <c r="O31" s="81">
        <f>IF(L31="","",IF(D31="kein",'HC-Berechnung'!M21,IF(D31&gt;=0,D31)))</f>
        <v>26</v>
      </c>
      <c r="P31" s="81">
        <f t="shared" si="27"/>
        <v>886</v>
      </c>
      <c r="Q31" s="102">
        <f t="shared" si="28"/>
        <v>221.5</v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Einteilung!E140</f>
        <v/>
      </c>
      <c r="C32" s="40" t="str">
        <f>Einteilung!F140</f>
        <v/>
      </c>
      <c r="D32" s="40" t="str">
        <f>Einteilung!G140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2" t="str">
        <f t="shared" si="25"/>
        <v/>
      </c>
      <c r="N32" s="81">
        <f t="shared" si="26"/>
        <v>0</v>
      </c>
      <c r="O32" s="81" t="str">
        <f>IF(L32="","",IF(D32="kein",'HC-Berechnung'!M22,IF(D32&gt;=0,D32)))</f>
        <v/>
      </c>
      <c r="P32" s="81" t="str">
        <f t="shared" si="27"/>
        <v/>
      </c>
      <c r="Q32" s="102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>398</v>
      </c>
      <c r="G33" s="94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>455</v>
      </c>
      <c r="H33" s="94">
        <f t="shared" si="29"/>
        <v>366</v>
      </c>
      <c r="I33" s="94">
        <f t="shared" si="29"/>
        <v>369</v>
      </c>
      <c r="J33" s="94">
        <f t="shared" si="29"/>
        <v>369</v>
      </c>
      <c r="K33" s="94">
        <f t="shared" si="29"/>
        <v>483</v>
      </c>
      <c r="M33" s="21"/>
      <c r="O33" s="87"/>
      <c r="P33" s="99">
        <f>IF(AND(N29=0,N30=0,N31=0,N32=0),"",SUM(P29:P32))</f>
        <v>2440</v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>
        <f>IF(AND(F26=0,F35=2),10,IF(OR(F26&lt;&gt;2,F35&lt;&gt;2),"",IF(F24&gt;F33,0,IF(F24&lt;F33,20,IF(F24=F33,10,)))))</f>
        <v>20</v>
      </c>
      <c r="G34" s="96">
        <f t="shared" ref="G34:K34" si="30">IF(AND(G26=0,G35=2),10,IF(OR(G26&lt;&gt;2,G35&lt;&gt;2),"",IF(G24&gt;G33,0,IF(G24&lt;G33,20,IF(G24=G33,10,)))))</f>
        <v>20</v>
      </c>
      <c r="H34" s="96">
        <f t="shared" si="30"/>
        <v>0</v>
      </c>
      <c r="I34" s="96">
        <f t="shared" si="30"/>
        <v>0</v>
      </c>
      <c r="J34" s="96">
        <f t="shared" si="30"/>
        <v>0</v>
      </c>
      <c r="K34" s="96">
        <f t="shared" si="30"/>
        <v>20</v>
      </c>
      <c r="M34" s="21"/>
      <c r="O34" s="88"/>
      <c r="P34" s="96">
        <f>IF(AND(P26=0,P35=12),25,IF(OR(P26&lt;&gt;12,P35&lt;&gt;12),"",IF(P24&gt;P33,0,IF(P24&lt;P33,50,IF(P24=P33,25,)))))</f>
        <v>50</v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2</v>
      </c>
      <c r="G35" s="126">
        <f t="shared" ref="G35:K35" si="31">COUNTIF(G29:G32,"&gt;0")</f>
        <v>2</v>
      </c>
      <c r="H35" s="126">
        <f t="shared" si="31"/>
        <v>2</v>
      </c>
      <c r="I35" s="126">
        <f t="shared" si="31"/>
        <v>2</v>
      </c>
      <c r="J35" s="126">
        <f t="shared" si="31"/>
        <v>2</v>
      </c>
      <c r="K35" s="126">
        <f t="shared" si="31"/>
        <v>2</v>
      </c>
      <c r="L35" s="126"/>
      <c r="M35" s="127"/>
      <c r="N35" s="126"/>
      <c r="O35" s="126"/>
      <c r="P35" s="126">
        <f>SUM(F35:K35)</f>
        <v>12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Einteilung!E141</f>
        <v>Sieber</v>
      </c>
      <c r="C38" s="40" t="str">
        <f>Einteilung!F141</f>
        <v>Heini</v>
      </c>
      <c r="D38" s="40" t="str">
        <f>Einteilung!G141</f>
        <v>kein</v>
      </c>
      <c r="F38" s="81">
        <v>181</v>
      </c>
      <c r="G38" s="81">
        <v>155</v>
      </c>
      <c r="H38" s="81"/>
      <c r="I38" s="81">
        <v>170</v>
      </c>
      <c r="J38" s="81">
        <v>164</v>
      </c>
      <c r="K38" s="81"/>
      <c r="L38" s="81">
        <f>IF(N38=0,"",SUM(F38:K38))</f>
        <v>670</v>
      </c>
      <c r="M38" s="102">
        <f>IF(N38=0,"",L38/N38)</f>
        <v>167.5</v>
      </c>
      <c r="N38" s="81">
        <f>COUNTIF(F38:K38,"&gt;0")</f>
        <v>4</v>
      </c>
      <c r="O38" s="81">
        <f>IF(L38="","",IF(D38="kein",'HC-Berechnung'!M23,IF(D38&gt;=0,D38)))</f>
        <v>30</v>
      </c>
      <c r="P38" s="81">
        <f>IF(L38="","",L38+(N38*O38))</f>
        <v>790</v>
      </c>
      <c r="Q38" s="102">
        <f>IF(L38="","",P38/N38)</f>
        <v>197.5</v>
      </c>
      <c r="R38" s="78"/>
      <c r="S38" s="146">
        <f>IF(OR(N38&gt;0,N39&gt;0,N40&gt;0,N41&gt;0),SUM(F43:P43),"")</f>
        <v>85</v>
      </c>
      <c r="T38" s="146">
        <f>IF(OR(N38&gt;0,N39&gt;0,N40&gt;0,N41&gt;0),P42+S38,"")</f>
        <v>2444</v>
      </c>
      <c r="U38" s="145">
        <f>IF(AND(N38=0,N39=0,N40=0,N41=0),"",T38/(SUM(N38:N41)))</f>
        <v>203.66666666666666</v>
      </c>
    </row>
    <row r="39" spans="1:21" x14ac:dyDescent="0.25">
      <c r="A39" s="51" t="str">
        <f>Einteilung!C173</f>
        <v>BVR 2</v>
      </c>
      <c r="B39" s="40" t="str">
        <f>Einteilung!E142</f>
        <v>Kalkman</v>
      </c>
      <c r="C39" s="40" t="str">
        <f>Einteilung!F142</f>
        <v>Iris</v>
      </c>
      <c r="D39" s="40" t="str">
        <f>Einteilung!G142</f>
        <v>kein</v>
      </c>
      <c r="F39" s="81"/>
      <c r="G39" s="81">
        <v>191</v>
      </c>
      <c r="H39" s="81">
        <v>169</v>
      </c>
      <c r="I39" s="81">
        <v>163</v>
      </c>
      <c r="J39" s="81"/>
      <c r="K39" s="81">
        <v>144</v>
      </c>
      <c r="L39" s="81">
        <f t="shared" ref="L39:L41" si="32">IF(N39=0,"",SUM(F39:K39))</f>
        <v>667</v>
      </c>
      <c r="M39" s="102">
        <f t="shared" ref="M39:M41" si="33">IF(N39=0,"",L39/N39)</f>
        <v>166.75</v>
      </c>
      <c r="N39" s="81">
        <f t="shared" ref="N39:N41" si="34">COUNTIF(F39:K39,"&gt;0")</f>
        <v>4</v>
      </c>
      <c r="O39" s="81">
        <f>IF(L39="","",IF(D39="kein",'HC-Berechnung'!M24,IF(D39&gt;=0,D39)))</f>
        <v>31</v>
      </c>
      <c r="P39" s="81">
        <f t="shared" ref="P39:P41" si="35">IF(L39="","",L39+(N39*O39))</f>
        <v>791</v>
      </c>
      <c r="Q39" s="102">
        <f t="shared" ref="Q39:Q41" si="36">IF(L39="","",P39/N39)</f>
        <v>197.75</v>
      </c>
      <c r="R39" s="78"/>
      <c r="S39" s="147"/>
      <c r="T39" s="147"/>
      <c r="U39" s="145"/>
    </row>
    <row r="40" spans="1:21" x14ac:dyDescent="0.25">
      <c r="A40" s="51"/>
      <c r="B40" s="40" t="str">
        <f>Einteilung!E143</f>
        <v>Kalkman</v>
      </c>
      <c r="C40" s="40" t="str">
        <f>Einteilung!F143</f>
        <v>Jarden</v>
      </c>
      <c r="D40" s="40" t="str">
        <f>Einteilung!G143</f>
        <v>kein</v>
      </c>
      <c r="F40" s="103">
        <v>148</v>
      </c>
      <c r="G40" s="103"/>
      <c r="H40" s="103">
        <v>160</v>
      </c>
      <c r="I40" s="103"/>
      <c r="J40" s="103">
        <v>156</v>
      </c>
      <c r="K40" s="103">
        <v>170</v>
      </c>
      <c r="L40" s="81">
        <f t="shared" si="32"/>
        <v>634</v>
      </c>
      <c r="M40" s="102">
        <f t="shared" si="33"/>
        <v>158.5</v>
      </c>
      <c r="N40" s="81">
        <f t="shared" si="34"/>
        <v>4</v>
      </c>
      <c r="O40" s="81">
        <f>IF(L40="","",IF(D40="kein",'HC-Berechnung'!M25,IF(D40&gt;=0,D40)))</f>
        <v>36</v>
      </c>
      <c r="P40" s="81">
        <f t="shared" si="35"/>
        <v>778</v>
      </c>
      <c r="Q40" s="102">
        <f t="shared" si="36"/>
        <v>194.5</v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Einteilung!E144</f>
        <v>Torsello</v>
      </c>
      <c r="C41" s="40" t="str">
        <f>Einteilung!F144</f>
        <v>Marco</v>
      </c>
      <c r="D41" s="40" t="str">
        <f>Einteilung!G144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2" t="str">
        <f t="shared" si="33"/>
        <v/>
      </c>
      <c r="N41" s="81">
        <f t="shared" si="34"/>
        <v>0</v>
      </c>
      <c r="O41" s="81" t="str">
        <f>IF(L41="","",IF(D41="kein",'HC-Berechnung'!M26,IF(D41&gt;=0,D41)))</f>
        <v/>
      </c>
      <c r="P41" s="81" t="str">
        <f t="shared" si="35"/>
        <v/>
      </c>
      <c r="Q41" s="102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>395</v>
      </c>
      <c r="G42" s="94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>407</v>
      </c>
      <c r="H42" s="94">
        <f t="shared" si="37"/>
        <v>396</v>
      </c>
      <c r="I42" s="94">
        <f t="shared" si="37"/>
        <v>394</v>
      </c>
      <c r="J42" s="94">
        <f t="shared" si="37"/>
        <v>386</v>
      </c>
      <c r="K42" s="94">
        <f t="shared" si="37"/>
        <v>381</v>
      </c>
      <c r="M42" s="21"/>
      <c r="O42" s="87"/>
      <c r="P42" s="99">
        <f>IF(AND(N38=0,N39=0,N40=0,N41=0),"",SUM(P38:P41))</f>
        <v>2359</v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>
        <f>IF(AND(F44=2,F53=0),10,IF(OR(F44&lt;&gt;2,F53&lt;&gt;2),"",IF(F42&gt;F51,20,IF(F42&lt;F51,0,IF(F42=F51,10,)))))</f>
        <v>10</v>
      </c>
      <c r="G43" s="96">
        <f t="shared" ref="G43:K43" si="38">IF(AND(G44=2,G53=0),10,IF(OR(G44&lt;&gt;2,G53&lt;&gt;2),"",IF(G42&gt;G51,20,IF(G42&lt;G51,0,IF(G42=G51,10,)))))</f>
        <v>10</v>
      </c>
      <c r="H43" s="96">
        <f t="shared" si="38"/>
        <v>10</v>
      </c>
      <c r="I43" s="96">
        <f t="shared" si="38"/>
        <v>10</v>
      </c>
      <c r="J43" s="96">
        <f t="shared" si="38"/>
        <v>10</v>
      </c>
      <c r="K43" s="96">
        <f t="shared" si="38"/>
        <v>10</v>
      </c>
      <c r="M43" s="21"/>
      <c r="O43" s="88"/>
      <c r="P43" s="96">
        <f>IF(AND(P44=12,P53=0),25,IF(OR(P44&lt;&gt;12,P53&lt;&gt;12),"",IF(P42&gt;P51,50,IF(P42&lt;P51,0,IF(P42=P51,25,)))))</f>
        <v>25</v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2</v>
      </c>
      <c r="G44" s="126">
        <f t="shared" ref="G44:J44" si="39">COUNTIF(G38:G41,"&gt;0")</f>
        <v>2</v>
      </c>
      <c r="H44" s="126">
        <f t="shared" si="39"/>
        <v>2</v>
      </c>
      <c r="I44" s="126">
        <f t="shared" si="39"/>
        <v>2</v>
      </c>
      <c r="J44" s="126">
        <f t="shared" si="39"/>
        <v>2</v>
      </c>
      <c r="K44" s="126">
        <f>COUNTIF(K38:K41,"&gt;0")</f>
        <v>2</v>
      </c>
      <c r="L44" s="126"/>
      <c r="M44" s="127"/>
      <c r="N44" s="126"/>
      <c r="O44" s="126"/>
      <c r="P44" s="126">
        <f>SUM(F44:K44)</f>
        <v>12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Einteilung!E145</f>
        <v/>
      </c>
      <c r="C47" s="40" t="str">
        <f>Einteilung!F145</f>
        <v/>
      </c>
      <c r="D47" s="40" t="str">
        <f>Einteilung!G145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2" t="str">
        <f>IF(N47=0,"",L47/N47)</f>
        <v/>
      </c>
      <c r="N47" s="81">
        <f>COUNTIF(F47:K47,"&gt;0")</f>
        <v>0</v>
      </c>
      <c r="O47" s="81" t="str">
        <f>IF(L47="","",IF(D47="kein",'HC-Berechnung'!M27,IF(D47&gt;=0,D47)))</f>
        <v/>
      </c>
      <c r="P47" s="81" t="str">
        <f>IF(L47="","",L47+(N47*O47))</f>
        <v/>
      </c>
      <c r="Q47" s="102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Einteilung!C174</f>
        <v/>
      </c>
      <c r="B48" s="40" t="str">
        <f>Einteilung!E146</f>
        <v/>
      </c>
      <c r="C48" s="40" t="str">
        <f>Einteilung!F146</f>
        <v/>
      </c>
      <c r="D48" s="40" t="str">
        <f>Einteilung!G146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2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IF(L48="","",IF(D48="kein",'HC-Berechnung'!M28,IF(D48&gt;=0,D48)))</f>
        <v/>
      </c>
      <c r="P48" s="81" t="str">
        <f t="shared" ref="P48:P50" si="43">IF(L48="","",L48+(N48*O48))</f>
        <v/>
      </c>
      <c r="Q48" s="102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Einteilung!E147</f>
        <v/>
      </c>
      <c r="C49" s="40" t="str">
        <f>Einteilung!F147</f>
        <v/>
      </c>
      <c r="D49" s="40" t="str">
        <f>Einteilung!G147</f>
        <v/>
      </c>
      <c r="F49" s="103"/>
      <c r="G49" s="103"/>
      <c r="H49" s="103"/>
      <c r="I49" s="103"/>
      <c r="J49" s="103"/>
      <c r="K49" s="103"/>
      <c r="L49" s="81" t="str">
        <f t="shared" si="40"/>
        <v/>
      </c>
      <c r="M49" s="102" t="str">
        <f t="shared" si="41"/>
        <v/>
      </c>
      <c r="N49" s="81">
        <f t="shared" si="42"/>
        <v>0</v>
      </c>
      <c r="O49" s="81" t="str">
        <f>IF(L49="","",IF(D49="kein",'HC-Berechnung'!M29,IF(D49&gt;=0,D49)))</f>
        <v/>
      </c>
      <c r="P49" s="81" t="str">
        <f t="shared" si="43"/>
        <v/>
      </c>
      <c r="Q49" s="102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Einteilung!E148</f>
        <v/>
      </c>
      <c r="C50" s="40" t="str">
        <f>Einteilung!F148</f>
        <v/>
      </c>
      <c r="D50" s="40" t="str">
        <f>Einteilung!G148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2" t="str">
        <f t="shared" si="41"/>
        <v/>
      </c>
      <c r="N50" s="81">
        <f t="shared" si="42"/>
        <v>0</v>
      </c>
      <c r="O50" s="81" t="str">
        <f>IF(L50="","",IF(D50="kein",'HC-Berechnung'!M30,IF(D50&gt;=0,D50)))</f>
        <v/>
      </c>
      <c r="P50" s="81" t="str">
        <f t="shared" si="43"/>
        <v/>
      </c>
      <c r="Q50" s="102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Einteilung!E149</f>
        <v/>
      </c>
      <c r="C56" s="40" t="str">
        <f>Einteilung!F149</f>
        <v/>
      </c>
      <c r="D56" s="40" t="str">
        <f>Einteilung!G149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2" t="str">
        <f>IF(N56=0,"",L56/N56)</f>
        <v/>
      </c>
      <c r="N56" s="81">
        <f>COUNTIF(F56:K56,"&gt;0")</f>
        <v>0</v>
      </c>
      <c r="O56" s="81" t="str">
        <f>IF(L56="","",IF(D56="kein",'HC-Berechnung'!M31,IF(D56&gt;=0,D56)))</f>
        <v/>
      </c>
      <c r="P56" s="81" t="str">
        <f>IF(L56="","",L56+(N56*O56))</f>
        <v/>
      </c>
      <c r="Q56" s="102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Einteilung!C175</f>
        <v/>
      </c>
      <c r="B57" s="40" t="str">
        <f>Einteilung!E150</f>
        <v/>
      </c>
      <c r="C57" s="40" t="str">
        <f>Einteilung!F150</f>
        <v/>
      </c>
      <c r="D57" s="40" t="str">
        <f>Einteilung!G150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2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IF(L57="","",IF(D57="kein",'HC-Berechnung'!M32,IF(D57&gt;=0,D57)))</f>
        <v/>
      </c>
      <c r="P57" s="81" t="str">
        <f t="shared" ref="P57:P59" si="51">IF(L57="","",L57+(N57*O57))</f>
        <v/>
      </c>
      <c r="Q57" s="102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Einteilung!E151</f>
        <v/>
      </c>
      <c r="C58" s="40" t="str">
        <f>Einteilung!F151</f>
        <v/>
      </c>
      <c r="D58" s="40" t="str">
        <f>Einteilung!G151</f>
        <v/>
      </c>
      <c r="F58" s="103"/>
      <c r="G58" s="103"/>
      <c r="H58" s="103"/>
      <c r="I58" s="103"/>
      <c r="J58" s="103"/>
      <c r="K58" s="103"/>
      <c r="L58" s="81" t="str">
        <f t="shared" si="48"/>
        <v/>
      </c>
      <c r="M58" s="102" t="str">
        <f t="shared" si="49"/>
        <v/>
      </c>
      <c r="N58" s="81">
        <f t="shared" si="50"/>
        <v>0</v>
      </c>
      <c r="O58" s="81" t="str">
        <f>IF(L58="","",IF(D58="kein",'HC-Berechnung'!M33,IF(D58&gt;=0,D58)))</f>
        <v/>
      </c>
      <c r="P58" s="81" t="str">
        <f t="shared" si="51"/>
        <v/>
      </c>
      <c r="Q58" s="102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Einteilung!E152</f>
        <v/>
      </c>
      <c r="C59" s="40" t="str">
        <f>Einteilung!F152</f>
        <v/>
      </c>
      <c r="D59" s="40" t="str">
        <f>Einteilung!G152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2" t="str">
        <f t="shared" si="49"/>
        <v/>
      </c>
      <c r="N59" s="81">
        <f t="shared" si="50"/>
        <v>0</v>
      </c>
      <c r="O59" s="81" t="str">
        <f>IF(L59="","",IF(D59="kein",'HC-Berechnung'!M34,IF(D59&gt;=0,D59)))</f>
        <v/>
      </c>
      <c r="P59" s="81" t="str">
        <f t="shared" si="51"/>
        <v/>
      </c>
      <c r="Q59" s="102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Einteilung!E153</f>
        <v/>
      </c>
      <c r="C65" s="40" t="str">
        <f>Einteilung!F153</f>
        <v/>
      </c>
      <c r="D65" s="40" t="str">
        <f>Einteilung!G153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2" t="str">
        <f>IF(N65=0,"",L65/N65)</f>
        <v/>
      </c>
      <c r="N65" s="81">
        <f>COUNTIF(F65:K65,"&gt;0")</f>
        <v>0</v>
      </c>
      <c r="O65" s="81" t="str">
        <f>IF(L65="","",IF(D65="kein",'HC-Berechnung'!M35,IF(D65&gt;=0,D65)))</f>
        <v/>
      </c>
      <c r="P65" s="81" t="str">
        <f>IF(L65="","",L65+(N65*O65))</f>
        <v/>
      </c>
      <c r="Q65" s="102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Einteilung!C176</f>
        <v/>
      </c>
      <c r="B66" s="40" t="str">
        <f>Einteilung!E154</f>
        <v/>
      </c>
      <c r="C66" s="40" t="str">
        <f>Einteilung!F154</f>
        <v/>
      </c>
      <c r="D66" s="40" t="str">
        <f>Einteilung!G154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2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IF(L66="","",IF(D66="kein",'HC-Berechnung'!M36,IF(D66&gt;=0,D66)))</f>
        <v/>
      </c>
      <c r="P66" s="81" t="str">
        <f t="shared" ref="P66:P68" si="59">IF(L66="","",L66+(N66*O66))</f>
        <v/>
      </c>
      <c r="Q66" s="102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Einteilung!E155</f>
        <v/>
      </c>
      <c r="C67" s="40" t="str">
        <f>Einteilung!F155</f>
        <v/>
      </c>
      <c r="D67" s="40" t="str">
        <f>Einteilung!G155</f>
        <v/>
      </c>
      <c r="F67" s="103"/>
      <c r="G67" s="103"/>
      <c r="H67" s="103"/>
      <c r="I67" s="103"/>
      <c r="J67" s="103"/>
      <c r="K67" s="103"/>
      <c r="L67" s="81" t="str">
        <f t="shared" si="56"/>
        <v/>
      </c>
      <c r="M67" s="102" t="str">
        <f t="shared" si="57"/>
        <v/>
      </c>
      <c r="N67" s="81">
        <f t="shared" si="58"/>
        <v>0</v>
      </c>
      <c r="O67" s="81" t="str">
        <f>IF(L67="","",IF(D67="kein",'HC-Berechnung'!M37,IF(D67&gt;=0,D67)))</f>
        <v/>
      </c>
      <c r="P67" s="81" t="str">
        <f t="shared" si="59"/>
        <v/>
      </c>
      <c r="Q67" s="102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Einteilung!E156</f>
        <v/>
      </c>
      <c r="C68" s="40" t="str">
        <f>Einteilung!F156</f>
        <v/>
      </c>
      <c r="D68" s="40" t="str">
        <f>Einteilung!G156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2" t="str">
        <f t="shared" si="57"/>
        <v/>
      </c>
      <c r="N68" s="81">
        <f t="shared" si="58"/>
        <v>0</v>
      </c>
      <c r="O68" s="81" t="str">
        <f>IF(L68="","",IF(D68="kein",'HC-Berechnung'!M38,IF(D68&gt;=0,D68)))</f>
        <v/>
      </c>
      <c r="P68" s="81" t="str">
        <f t="shared" si="59"/>
        <v/>
      </c>
      <c r="Q68" s="102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56:S59"/>
    <mergeCell ref="T56:T59"/>
    <mergeCell ref="U56:U59"/>
    <mergeCell ref="S65:S68"/>
    <mergeCell ref="T65:T68"/>
    <mergeCell ref="U65:U68"/>
    <mergeCell ref="S38:S41"/>
    <mergeCell ref="T38:T41"/>
    <mergeCell ref="U38:U41"/>
    <mergeCell ref="S47:S50"/>
    <mergeCell ref="T47:T50"/>
    <mergeCell ref="U47:U50"/>
    <mergeCell ref="S20:S23"/>
    <mergeCell ref="T20:T23"/>
    <mergeCell ref="U20:U23"/>
    <mergeCell ref="S29:S32"/>
    <mergeCell ref="T29:T32"/>
    <mergeCell ref="U29:U32"/>
    <mergeCell ref="S2:S5"/>
    <mergeCell ref="T2:T5"/>
    <mergeCell ref="U2:U5"/>
    <mergeCell ref="S11:S14"/>
    <mergeCell ref="T11:T14"/>
    <mergeCell ref="U11:U14"/>
  </mergeCells>
  <pageMargins left="0.23622047244094491" right="3.937007874015748E-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Normal="100" workbookViewId="0"/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Einteilung!H125</f>
        <v>Sieber</v>
      </c>
      <c r="C2" s="40" t="str">
        <f>Einteilung!I125</f>
        <v>Heini</v>
      </c>
      <c r="D2" s="40" t="str">
        <f>Einteilung!J125</f>
        <v>kein</v>
      </c>
      <c r="F2" s="81">
        <v>169</v>
      </c>
      <c r="G2" s="81"/>
      <c r="H2" s="81">
        <v>133</v>
      </c>
      <c r="I2" s="81">
        <v>144</v>
      </c>
      <c r="J2" s="81"/>
      <c r="K2" s="81"/>
      <c r="L2" s="81">
        <f>IF(N2=0,"",SUM(F2:K2))</f>
        <v>446</v>
      </c>
      <c r="M2" s="105">
        <f>IF(N2=0,"",L2/N2)</f>
        <v>148.66666666666666</v>
      </c>
      <c r="N2" s="81">
        <f>COUNTIF(F2:K2,"&gt;0")</f>
        <v>3</v>
      </c>
      <c r="O2" s="81">
        <f>IF(L2="","",IF(D2="kein",'HC-Berechnung'!T7,IF(D2&gt;=0,D2)))</f>
        <v>43</v>
      </c>
      <c r="P2" s="81">
        <f>IF(L2="","",L2+(N2*O2))</f>
        <v>575</v>
      </c>
      <c r="Q2" s="105">
        <f>IF(L2="","",P2/N2)</f>
        <v>191.66666666666666</v>
      </c>
      <c r="R2" s="78"/>
      <c r="S2" s="146">
        <f>IF(OR(N2&gt;0,N3&gt;0,N4&gt;0,N5&gt;0),SUM(F7:P7),"")</f>
        <v>60</v>
      </c>
      <c r="T2" s="146">
        <f>IF(OR(N2&gt;0,N3&gt;0,N4&gt;0,N5&gt;0),P6+S2,"")</f>
        <v>2378</v>
      </c>
      <c r="U2" s="145">
        <f>IF(AND(N2=0,N3=0,N4=0,N5=0),"",T2/(SUM(N2:N5)))</f>
        <v>198.16666666666666</v>
      </c>
    </row>
    <row r="3" spans="1:21" x14ac:dyDescent="0.25">
      <c r="A3" s="51" t="str">
        <f>Einteilung!D169</f>
        <v>BVR 2</v>
      </c>
      <c r="B3" s="40" t="str">
        <f>Einteilung!H126</f>
        <v>Kalkman</v>
      </c>
      <c r="C3" s="40" t="str">
        <f>Einteilung!I126</f>
        <v>Iris</v>
      </c>
      <c r="D3" s="40" t="str">
        <f>Einteilung!J126</f>
        <v>kein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IF(L3="","",IF(D3="kein",'HC-Berechnung'!T8,IF(D3&gt;=0,D3)))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Einteilung!H127</f>
        <v>Kalkman</v>
      </c>
      <c r="C4" s="40" t="str">
        <f>Einteilung!I127</f>
        <v>Jarden</v>
      </c>
      <c r="D4" s="40" t="str">
        <f>Einteilung!J127</f>
        <v>kein</v>
      </c>
      <c r="F4" s="106"/>
      <c r="G4" s="106">
        <v>125</v>
      </c>
      <c r="H4" s="106">
        <v>127</v>
      </c>
      <c r="I4" s="106"/>
      <c r="J4" s="106">
        <v>155</v>
      </c>
      <c r="K4" s="106">
        <v>177</v>
      </c>
      <c r="L4" s="81">
        <f t="shared" si="0"/>
        <v>584</v>
      </c>
      <c r="M4" s="105">
        <f t="shared" si="1"/>
        <v>146</v>
      </c>
      <c r="N4" s="81">
        <f t="shared" si="2"/>
        <v>4</v>
      </c>
      <c r="O4" s="81">
        <f>IF(L4="","",IF(D4="kein",'HC-Berechnung'!T9,IF(D4&gt;=0,D4)))</f>
        <v>45</v>
      </c>
      <c r="P4" s="81">
        <f t="shared" ref="P4:P5" si="4">IF(L4="","",L4+(N4*O4))</f>
        <v>764</v>
      </c>
      <c r="Q4" s="105">
        <f t="shared" si="3"/>
        <v>191</v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Einteilung!H128</f>
        <v>Torsello</v>
      </c>
      <c r="C5" s="40" t="str">
        <f>Einteilung!I128</f>
        <v>Marco</v>
      </c>
      <c r="D5" s="40" t="str">
        <f>Einteilung!J128</f>
        <v>kein</v>
      </c>
      <c r="F5" s="93">
        <v>164</v>
      </c>
      <c r="G5" s="93">
        <v>184</v>
      </c>
      <c r="H5" s="93"/>
      <c r="I5" s="93">
        <v>171</v>
      </c>
      <c r="J5" s="93">
        <v>148</v>
      </c>
      <c r="K5" s="93">
        <v>142</v>
      </c>
      <c r="L5" s="81">
        <f t="shared" si="0"/>
        <v>809</v>
      </c>
      <c r="M5" s="105">
        <f t="shared" si="1"/>
        <v>161.80000000000001</v>
      </c>
      <c r="N5" s="81">
        <f t="shared" si="2"/>
        <v>5</v>
      </c>
      <c r="O5" s="81">
        <f>IF(L5="","",IF(D5="kein",'HC-Berechnung'!T10,IF(D5&gt;=0,D5)))</f>
        <v>34</v>
      </c>
      <c r="P5" s="81">
        <f t="shared" si="4"/>
        <v>979</v>
      </c>
      <c r="Q5" s="105">
        <f t="shared" si="3"/>
        <v>195.8</v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>410</v>
      </c>
      <c r="G6" s="94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>388</v>
      </c>
      <c r="H6" s="94">
        <f t="shared" si="5"/>
        <v>348</v>
      </c>
      <c r="I6" s="94">
        <f t="shared" si="5"/>
        <v>392</v>
      </c>
      <c r="J6" s="94">
        <f t="shared" si="5"/>
        <v>382</v>
      </c>
      <c r="K6" s="94">
        <f t="shared" si="5"/>
        <v>398</v>
      </c>
      <c r="M6" s="21"/>
      <c r="O6" s="87"/>
      <c r="P6" s="99">
        <f>IF(AND(N2=0,N3=0,N4=0,N5=0),"",SUM(P2:P5))</f>
        <v>2318</v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>
        <f>IF(AND(F8=2,F17=0),10,IF(OR(F8&lt;&gt;2,F17&lt;&gt;2),"",IF(F6&gt;F15,20,IF(F6&lt;F15,0,IF(F6=F15,10,)))))</f>
        <v>20</v>
      </c>
      <c r="G7" s="96">
        <f t="shared" ref="G7:K7" si="6">IF(AND(G8=2,G17=0),10,IF(OR(G8&lt;&gt;2,G17&lt;&gt;2),"",IF(G6&gt;G15,20,IF(G6&lt;G15,0,IF(G6=G15,10,)))))</f>
        <v>0</v>
      </c>
      <c r="H7" s="96">
        <f t="shared" si="6"/>
        <v>20</v>
      </c>
      <c r="I7" s="96">
        <f t="shared" si="6"/>
        <v>20</v>
      </c>
      <c r="J7" s="96">
        <f t="shared" si="6"/>
        <v>0</v>
      </c>
      <c r="K7" s="96">
        <f t="shared" si="6"/>
        <v>0</v>
      </c>
      <c r="M7" s="21"/>
      <c r="O7" s="88"/>
      <c r="P7" s="96">
        <f>IF(AND(P8=12,P17=0),25,IF(OR(P8&lt;&gt;12,P17&lt;&gt;12),"",IF(P6&gt;P15,50,IF(P6&lt;P15,0,IF(P6=P15,25,)))))</f>
        <v>0</v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 t="shared" ref="F8:K8" si="7">COUNTIF(F2:F5,"&gt;0")</f>
        <v>2</v>
      </c>
      <c r="G8" s="126">
        <f t="shared" si="7"/>
        <v>2</v>
      </c>
      <c r="H8" s="126">
        <f t="shared" si="7"/>
        <v>2</v>
      </c>
      <c r="I8" s="126">
        <f t="shared" si="7"/>
        <v>2</v>
      </c>
      <c r="J8" s="126">
        <f t="shared" si="7"/>
        <v>2</v>
      </c>
      <c r="K8" s="126">
        <f t="shared" si="7"/>
        <v>2</v>
      </c>
      <c r="L8" s="126"/>
      <c r="M8" s="127"/>
      <c r="N8" s="128"/>
      <c r="O8" s="126"/>
      <c r="P8" s="126">
        <f>SUM(F8:K8)</f>
        <v>12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Einteilung!H129</f>
        <v>Fehr</v>
      </c>
      <c r="C11" s="40" t="str">
        <f>Einteilung!I129</f>
        <v>Patrick</v>
      </c>
      <c r="D11" s="40">
        <f>Einteilung!J129</f>
        <v>18</v>
      </c>
      <c r="F11" s="81">
        <v>216</v>
      </c>
      <c r="G11" s="81">
        <v>223</v>
      </c>
      <c r="H11" s="81">
        <v>134</v>
      </c>
      <c r="I11" s="81">
        <v>160</v>
      </c>
      <c r="J11" s="81">
        <v>194</v>
      </c>
      <c r="K11" s="81">
        <v>238</v>
      </c>
      <c r="L11" s="81">
        <f>IF(N11=0,"",SUM(F11:K11))</f>
        <v>1165</v>
      </c>
      <c r="M11" s="105">
        <f>IF(N11=0,"",L11/N11)</f>
        <v>194.16666666666666</v>
      </c>
      <c r="N11" s="81">
        <f>COUNTIF(F11:K11,"&gt;0")</f>
        <v>6</v>
      </c>
      <c r="O11" s="81">
        <f>IF(L11="","",IF(D11="kein",'HC-Berechnung'!T11,IF(D11&gt;=0,D11)))</f>
        <v>18</v>
      </c>
      <c r="P11" s="81">
        <f>IF(L11="","",L11+(N11*O11))</f>
        <v>1273</v>
      </c>
      <c r="Q11" s="105">
        <f>IF(L11="","",P11/N11)</f>
        <v>212.16666666666666</v>
      </c>
      <c r="R11" s="78"/>
      <c r="S11" s="146">
        <f>IF(OR(N11&gt;0,N12&gt;0,N13&gt;0,N14&gt;0),SUM(F16:P16),"")</f>
        <v>110</v>
      </c>
      <c r="T11" s="146">
        <f>IF(OR(N11&gt;0,N12&gt;0,N13&gt;0,N14&gt;0),P15+S11,"")</f>
        <v>2477</v>
      </c>
      <c r="U11" s="145">
        <f>IF(AND(N11=0,N12=0,N13=0,N14=0),"",T11/(SUM(N11:N14)))</f>
        <v>206.41666666666666</v>
      </c>
    </row>
    <row r="12" spans="1:21" x14ac:dyDescent="0.25">
      <c r="A12" s="51" t="str">
        <f>Einteilung!D170</f>
        <v>BVR 1</v>
      </c>
      <c r="B12" s="40" t="str">
        <f>Einteilung!H130</f>
        <v>Bacchi</v>
      </c>
      <c r="C12" s="40" t="str">
        <f>Einteilung!I130</f>
        <v>Pascal</v>
      </c>
      <c r="D12" s="40">
        <f>Einteilung!J130</f>
        <v>24</v>
      </c>
      <c r="F12" s="81"/>
      <c r="G12" s="81"/>
      <c r="H12" s="81"/>
      <c r="I12" s="81">
        <v>151</v>
      </c>
      <c r="J12" s="81">
        <v>159</v>
      </c>
      <c r="K12" s="81">
        <v>161</v>
      </c>
      <c r="L12" s="81">
        <f t="shared" ref="L12:L13" si="8">IF(N12=0,"",SUM(F12:K12))</f>
        <v>471</v>
      </c>
      <c r="M12" s="105">
        <f t="shared" ref="M12:M14" si="9">IF(N12=0,"",L12/N12)</f>
        <v>157</v>
      </c>
      <c r="N12" s="81">
        <f t="shared" ref="N12:N14" si="10">COUNTIF(F12:K12,"&gt;0")</f>
        <v>3</v>
      </c>
      <c r="O12" s="81">
        <f>IF(L12="","",IF(D12="kein",'HC-Berechnung'!T12,IF(D12&gt;=0,D12)))</f>
        <v>24</v>
      </c>
      <c r="P12" s="81">
        <f t="shared" ref="P12:P14" si="11">IF(L12="","",L12+(N12*O12))</f>
        <v>543</v>
      </c>
      <c r="Q12" s="105">
        <f t="shared" ref="Q12:Q14" si="12">IF(L12="","",P12/N12)</f>
        <v>181</v>
      </c>
      <c r="R12" s="78"/>
      <c r="S12" s="147"/>
      <c r="T12" s="147"/>
      <c r="U12" s="145"/>
    </row>
    <row r="13" spans="1:21" x14ac:dyDescent="0.25">
      <c r="A13" s="51"/>
      <c r="B13" s="40" t="str">
        <f>Einteilung!H131</f>
        <v>Simeaner</v>
      </c>
      <c r="C13" s="40" t="str">
        <f>Einteilung!I131</f>
        <v>Andreas</v>
      </c>
      <c r="D13" s="40">
        <f>Einteilung!J131</f>
        <v>26</v>
      </c>
      <c r="F13" s="81">
        <v>147</v>
      </c>
      <c r="G13" s="106">
        <v>160</v>
      </c>
      <c r="H13" s="106">
        <v>166</v>
      </c>
      <c r="I13" s="106"/>
      <c r="J13" s="106"/>
      <c r="K13" s="106"/>
      <c r="L13" s="81">
        <f t="shared" si="8"/>
        <v>473</v>
      </c>
      <c r="M13" s="105">
        <f t="shared" si="9"/>
        <v>157.66666666666666</v>
      </c>
      <c r="N13" s="81">
        <f t="shared" si="10"/>
        <v>3</v>
      </c>
      <c r="O13" s="81">
        <f>IF(L13="","",IF(D13="kein",'HC-Berechnung'!T13,IF(D13&gt;=0,D13)))</f>
        <v>26</v>
      </c>
      <c r="P13" s="81">
        <f t="shared" si="11"/>
        <v>551</v>
      </c>
      <c r="Q13" s="105">
        <f t="shared" si="12"/>
        <v>183.66666666666666</v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Einteilung!H132</f>
        <v/>
      </c>
      <c r="C14" s="40" t="str">
        <f>Einteilung!I132</f>
        <v/>
      </c>
      <c r="D14" s="40" t="str">
        <f>Einteilung!J132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IF(L14="","",IF(D14="kein",'HC-Berechnung'!T14,IF(D14&gt;=0,D14)))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>407</v>
      </c>
      <c r="G15" s="94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>427</v>
      </c>
      <c r="H15" s="94">
        <f t="shared" si="13"/>
        <v>344</v>
      </c>
      <c r="I15" s="94">
        <f t="shared" si="13"/>
        <v>353</v>
      </c>
      <c r="J15" s="94">
        <f t="shared" si="13"/>
        <v>395</v>
      </c>
      <c r="K15" s="94">
        <f t="shared" si="13"/>
        <v>441</v>
      </c>
      <c r="M15" s="21"/>
      <c r="O15" s="89"/>
      <c r="P15" s="99">
        <f>IF(AND(N11=0,N12=0,N13=0,N14=0),"",SUM(P11:P14))</f>
        <v>2367</v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>
        <f>IF(AND(F8=0,F17=2),10,IF(OR(F8&lt;&gt;2,F17&lt;&gt;2),"",IF(F6&gt;F15,0,IF(F6&lt;F15,20,IF(F6=F15,10,)))))</f>
        <v>0</v>
      </c>
      <c r="G16" s="96">
        <f t="shared" ref="G16:K16" si="14">IF(AND(G8=0,G17=2),10,IF(OR(G8&lt;&gt;2,G17&lt;&gt;2),"",IF(G6&gt;G15,0,IF(G6&lt;G15,20,IF(G6=G15,10,)))))</f>
        <v>20</v>
      </c>
      <c r="H16" s="96">
        <f t="shared" si="14"/>
        <v>0</v>
      </c>
      <c r="I16" s="96">
        <f t="shared" si="14"/>
        <v>0</v>
      </c>
      <c r="J16" s="96">
        <f t="shared" si="14"/>
        <v>20</v>
      </c>
      <c r="K16" s="96">
        <f t="shared" si="14"/>
        <v>20</v>
      </c>
      <c r="M16" s="21"/>
      <c r="O16" s="89"/>
      <c r="P16" s="96">
        <f>IF(AND(P8=0,P17=12),25,IF(OR(P8&lt;&gt;12,P17&lt;&gt;12),"",IF(P6&gt;P15,0,IF(P6&lt;P15,50,IF(P6=P15,25,)))))</f>
        <v>50</v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2</v>
      </c>
      <c r="G17" s="126">
        <f t="shared" ref="G17:K17" si="15">COUNTIF(G11:G14,"&gt;0")</f>
        <v>2</v>
      </c>
      <c r="H17" s="126">
        <f t="shared" si="15"/>
        <v>2</v>
      </c>
      <c r="I17" s="126">
        <f t="shared" si="15"/>
        <v>2</v>
      </c>
      <c r="J17" s="126">
        <f t="shared" si="15"/>
        <v>2</v>
      </c>
      <c r="K17" s="126">
        <f t="shared" si="15"/>
        <v>2</v>
      </c>
      <c r="L17" s="126"/>
      <c r="M17" s="127"/>
      <c r="N17" s="128"/>
      <c r="O17" s="126"/>
      <c r="P17" s="126">
        <f>SUM(F17:K17)</f>
        <v>12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Einteilung!H133</f>
        <v>Unternährer</v>
      </c>
      <c r="C20" s="40" t="str">
        <f>Einteilung!I133</f>
        <v>Peter</v>
      </c>
      <c r="D20" s="40">
        <f>Einteilung!J133</f>
        <v>24</v>
      </c>
      <c r="F20" s="81"/>
      <c r="G20" s="81"/>
      <c r="H20" s="81">
        <v>166</v>
      </c>
      <c r="I20" s="81">
        <v>187</v>
      </c>
      <c r="J20" s="81">
        <v>144</v>
      </c>
      <c r="K20" s="81">
        <v>165</v>
      </c>
      <c r="L20" s="81">
        <f>IF(N20=0,"",SUM(F20:K20))</f>
        <v>662</v>
      </c>
      <c r="M20" s="105">
        <f>IF(N20=0,"",L20/N20)</f>
        <v>165.5</v>
      </c>
      <c r="N20" s="81">
        <f>COUNTIF(F20:K20,"&gt;0")</f>
        <v>4</v>
      </c>
      <c r="O20" s="81">
        <f>IF(L20="","",IF(D20="kein",'HC-Berechnung'!T15,IF(D20&gt;=0,D20)))</f>
        <v>24</v>
      </c>
      <c r="P20" s="81">
        <f>IF(L20="","",L20+(N20*O20))</f>
        <v>758</v>
      </c>
      <c r="Q20" s="105">
        <f>IF(L20="","",P20/N20)</f>
        <v>189.5</v>
      </c>
      <c r="R20" s="78"/>
      <c r="S20" s="146">
        <f>IF(OR(N20&gt;0,N21&gt;0,N22&gt;0,N23&gt;0),SUM(F25:P25),"")</f>
        <v>85</v>
      </c>
      <c r="T20" s="146">
        <f>IF(OR(N20&gt;0,N21&gt;0,N22&gt;0,N23&gt;0),P24+S20,"")</f>
        <v>2370</v>
      </c>
      <c r="U20" s="145">
        <f>IF(AND(N20=0,N21=0,N22=0,N23=0),"",T20/(SUM(N20:N23)))</f>
        <v>197.5</v>
      </c>
    </row>
    <row r="21" spans="1:21" x14ac:dyDescent="0.25">
      <c r="A21" s="51" t="str">
        <f>Einteilung!D171</f>
        <v>Tornados 1</v>
      </c>
      <c r="B21" s="40" t="str">
        <f>Einteilung!H134</f>
        <v>Seiler</v>
      </c>
      <c r="C21" s="40" t="str">
        <f>Einteilung!I134</f>
        <v>Franz</v>
      </c>
      <c r="D21" s="40">
        <f>Einteilung!J134</f>
        <v>20</v>
      </c>
      <c r="F21" s="81">
        <v>171</v>
      </c>
      <c r="G21" s="81">
        <v>187</v>
      </c>
      <c r="H21" s="81">
        <v>182</v>
      </c>
      <c r="I21" s="81">
        <v>200</v>
      </c>
      <c r="J21" s="81">
        <v>151</v>
      </c>
      <c r="K21" s="81">
        <v>179</v>
      </c>
      <c r="L21" s="81">
        <f t="shared" ref="L21:L23" si="16">IF(N21=0,"",SUM(F21:K21))</f>
        <v>1070</v>
      </c>
      <c r="M21" s="105">
        <f t="shared" ref="M21:M23" si="17">IF(N21=0,"",L21/N21)</f>
        <v>178.33333333333334</v>
      </c>
      <c r="N21" s="81">
        <f t="shared" ref="N21:N23" si="18">COUNTIF(F21:K21,"&gt;0")</f>
        <v>6</v>
      </c>
      <c r="O21" s="81">
        <f>IF(L21="","",IF(D21="kein",'HC-Berechnung'!T16,IF(D21&gt;=0,D21)))</f>
        <v>20</v>
      </c>
      <c r="P21" s="81">
        <f t="shared" ref="P21:P23" si="19">IF(L21="","",L21+(N21*O21))</f>
        <v>1190</v>
      </c>
      <c r="Q21" s="105">
        <f t="shared" ref="Q21:Q23" si="20">IF(L21="","",P21/N21)</f>
        <v>198.33333333333334</v>
      </c>
      <c r="R21" s="78"/>
      <c r="S21" s="147"/>
      <c r="T21" s="147"/>
      <c r="U21" s="145"/>
    </row>
    <row r="22" spans="1:21" x14ac:dyDescent="0.25">
      <c r="A22" s="51"/>
      <c r="B22" s="40" t="str">
        <f>Einteilung!H135</f>
        <v>Hutter</v>
      </c>
      <c r="C22" s="40" t="str">
        <f>Einteilung!I135</f>
        <v>Marcel</v>
      </c>
      <c r="D22" s="40">
        <f>Einteilung!J135</f>
        <v>19</v>
      </c>
      <c r="F22" s="106">
        <v>145</v>
      </c>
      <c r="G22" s="106">
        <v>154</v>
      </c>
      <c r="H22" s="106"/>
      <c r="I22" s="106"/>
      <c r="J22" s="106"/>
      <c r="K22" s="106"/>
      <c r="L22" s="81">
        <f t="shared" si="16"/>
        <v>299</v>
      </c>
      <c r="M22" s="105">
        <f t="shared" si="17"/>
        <v>149.5</v>
      </c>
      <c r="N22" s="81">
        <f t="shared" si="18"/>
        <v>2</v>
      </c>
      <c r="O22" s="81">
        <f>IF(L22="","",IF(D22="kein",'HC-Berechnung'!T17,IF(D22&gt;=0,D22)))</f>
        <v>19</v>
      </c>
      <c r="P22" s="81">
        <f t="shared" si="19"/>
        <v>337</v>
      </c>
      <c r="Q22" s="105">
        <f t="shared" si="20"/>
        <v>168.5</v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Einteilung!H136</f>
        <v/>
      </c>
      <c r="C23" s="40" t="str">
        <f>Einteilung!I136</f>
        <v/>
      </c>
      <c r="D23" s="40" t="str">
        <f>Einteilung!J136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IF(L23="","",IF(D23="kein",'HC-Berechnung'!T18,IF(D23&gt;=0,D23)))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>355</v>
      </c>
      <c r="G24" s="94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>380</v>
      </c>
      <c r="H24" s="94">
        <f t="shared" si="21"/>
        <v>392</v>
      </c>
      <c r="I24" s="94">
        <f t="shared" si="21"/>
        <v>431</v>
      </c>
      <c r="J24" s="94">
        <f t="shared" si="21"/>
        <v>339</v>
      </c>
      <c r="K24" s="94">
        <f t="shared" si="21"/>
        <v>388</v>
      </c>
      <c r="M24" s="21"/>
      <c r="O24" s="87"/>
      <c r="P24" s="99">
        <f>IF(AND(N20=0,N21=0,N22=0,N23=0),"",SUM(P20:P23))</f>
        <v>2285</v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>
        <f>IF(AND(F26=2,F35=0),10,IF(OR(F26&lt;&gt;2,F35&lt;&gt;2),"",IF(F24&gt;F33,20,IF(F24&lt;F33,0,IF(F24=F33,10,)))))</f>
        <v>10</v>
      </c>
      <c r="G25" s="96">
        <f t="shared" ref="G25:K25" si="22">IF(AND(G26=2,G35=0),10,IF(OR(G26&lt;&gt;2,G35&lt;&gt;2),"",IF(G24&gt;G33,20,IF(G24&lt;G33,0,IF(G24=G33,10,)))))</f>
        <v>10</v>
      </c>
      <c r="H25" s="96">
        <f t="shared" si="22"/>
        <v>10</v>
      </c>
      <c r="I25" s="96">
        <f t="shared" si="22"/>
        <v>10</v>
      </c>
      <c r="J25" s="96">
        <f t="shared" si="22"/>
        <v>10</v>
      </c>
      <c r="K25" s="96">
        <f t="shared" si="22"/>
        <v>10</v>
      </c>
      <c r="M25" s="21"/>
      <c r="O25" s="88"/>
      <c r="P25" s="96">
        <f>IF(AND(P26=12,P35=0),25,IF(OR(P26&lt;&gt;12,P35&lt;&gt;12),"",IF(P24&gt;P33,50,IF(P24&lt;P33,0,IF(P24=P33,25,)))))</f>
        <v>25</v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2</v>
      </c>
      <c r="G26" s="126">
        <f t="shared" ref="G26:K26" si="23">COUNTIF(G20:G23,"&gt;0")</f>
        <v>2</v>
      </c>
      <c r="H26" s="126">
        <f t="shared" si="23"/>
        <v>2</v>
      </c>
      <c r="I26" s="126">
        <f t="shared" si="23"/>
        <v>2</v>
      </c>
      <c r="J26" s="126">
        <f t="shared" si="23"/>
        <v>2</v>
      </c>
      <c r="K26" s="126">
        <f t="shared" si="23"/>
        <v>2</v>
      </c>
      <c r="L26" s="126"/>
      <c r="M26" s="127"/>
      <c r="N26" s="126"/>
      <c r="O26" s="126"/>
      <c r="P26" s="126">
        <f>SUM(F26:K26)</f>
        <v>12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Einteilung!H137</f>
        <v/>
      </c>
      <c r="C29" s="40" t="str">
        <f>Einteilung!I137</f>
        <v/>
      </c>
      <c r="D29" s="40" t="str">
        <f>Einteilung!J137</f>
        <v/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IF(L29="","",IF(D29="kein",'HC-Berechnung'!T19,IF(D29&gt;=0,D29)))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Einteilung!D172</f>
        <v/>
      </c>
      <c r="B30" s="40" t="str">
        <f>Einteilung!H138</f>
        <v/>
      </c>
      <c r="C30" s="40" t="str">
        <f>Einteilung!I138</f>
        <v/>
      </c>
      <c r="D30" s="40" t="str">
        <f>Einteilung!J138</f>
        <v/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IF(L30="","",IF(D30="kein",'HC-Berechnung'!T20,IF(D30&gt;=0,D30)))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Einteilung!H139</f>
        <v/>
      </c>
      <c r="C31" s="40" t="str">
        <f>Einteilung!I139</f>
        <v/>
      </c>
      <c r="D31" s="40" t="str">
        <f>Einteilung!J139</f>
        <v/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IF(L31="","",IF(D31="kein",'HC-Berechnung'!T21,IF(D31&gt;=0,D31)))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Einteilung!H140</f>
        <v/>
      </c>
      <c r="C32" s="40" t="str">
        <f>Einteilung!I140</f>
        <v/>
      </c>
      <c r="D32" s="40" t="str">
        <f>Einteilung!J140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IF(L32="","",IF(D32="kein",'HC-Berechnung'!T22,IF(D32&gt;=0,D32)))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Einteilung!H141</f>
        <v>Tellenbach</v>
      </c>
      <c r="C38" s="40" t="str">
        <f>Einteilung!I141</f>
        <v>Hansruedi</v>
      </c>
      <c r="D38" s="40">
        <f>Einteilung!J141</f>
        <v>35</v>
      </c>
      <c r="F38" s="81">
        <v>167</v>
      </c>
      <c r="G38" s="81">
        <v>171</v>
      </c>
      <c r="H38" s="81">
        <v>172</v>
      </c>
      <c r="I38" s="81">
        <v>186</v>
      </c>
      <c r="J38" s="81">
        <v>137</v>
      </c>
      <c r="K38" s="81">
        <v>151</v>
      </c>
      <c r="L38" s="81">
        <f>IF(N38=0,"",SUM(F38:K38))</f>
        <v>984</v>
      </c>
      <c r="M38" s="105">
        <f>IF(N38=0,"",L38/N38)</f>
        <v>164</v>
      </c>
      <c r="N38" s="81">
        <f>COUNTIF(F38:K38,"&gt;0")</f>
        <v>6</v>
      </c>
      <c r="O38" s="81">
        <f>IF(L38="","",IF(D38="kein",'HC-Berechnung'!T23,IF(D38&gt;=0,D38)))</f>
        <v>35</v>
      </c>
      <c r="P38" s="81">
        <f>IF(L38="","",L38+(N38*O38))</f>
        <v>1194</v>
      </c>
      <c r="Q38" s="105">
        <f>IF(L38="","",P38/N38)</f>
        <v>199</v>
      </c>
      <c r="R38" s="78"/>
      <c r="S38" s="146">
        <f>IF(OR(N38&gt;0,N39&gt;0,N40&gt;0,N41&gt;0),SUM(F43:P43),"")</f>
        <v>130</v>
      </c>
      <c r="T38" s="146">
        <f>IF(OR(N38&gt;0,N39&gt;0,N40&gt;0,N41&gt;0),P42+S38,"")</f>
        <v>2473</v>
      </c>
      <c r="U38" s="145">
        <f>IF(AND(N38=0,N39=0,N40=0,N41=0),"",T38/(SUM(N38:N41)))</f>
        <v>206.08333333333334</v>
      </c>
    </row>
    <row r="39" spans="1:21" x14ac:dyDescent="0.25">
      <c r="A39" s="51" t="str">
        <f>Einteilung!D173</f>
        <v>Flying Pins</v>
      </c>
      <c r="B39" s="40" t="str">
        <f>Einteilung!H142</f>
        <v>Fehr</v>
      </c>
      <c r="C39" s="40" t="str">
        <f>Einteilung!I142</f>
        <v>Markus</v>
      </c>
      <c r="D39" s="40">
        <f>Einteilung!J142</f>
        <v>48</v>
      </c>
      <c r="F39" s="81">
        <v>134</v>
      </c>
      <c r="G39" s="81">
        <v>188</v>
      </c>
      <c r="H39" s="81">
        <v>156</v>
      </c>
      <c r="I39" s="81">
        <v>133</v>
      </c>
      <c r="J39" s="81">
        <v>123</v>
      </c>
      <c r="K39" s="81">
        <v>127</v>
      </c>
      <c r="L39" s="81">
        <f t="shared" ref="L39:L41" si="32">IF(N39=0,"",SUM(F39:K39))</f>
        <v>861</v>
      </c>
      <c r="M39" s="105">
        <f t="shared" ref="M39:M41" si="33">IF(N39=0,"",L39/N39)</f>
        <v>143.5</v>
      </c>
      <c r="N39" s="81">
        <f t="shared" ref="N39:N41" si="34">COUNTIF(F39:K39,"&gt;0")</f>
        <v>6</v>
      </c>
      <c r="O39" s="81">
        <f>IF(L39="","",IF(D39="kein",'HC-Berechnung'!T24,IF(D39&gt;=0,D39)))</f>
        <v>48</v>
      </c>
      <c r="P39" s="81">
        <f t="shared" ref="P39:P41" si="35">IF(L39="","",L39+(N39*O39))</f>
        <v>1149</v>
      </c>
      <c r="Q39" s="105">
        <f t="shared" ref="Q39:Q41" si="36">IF(L39="","",P39/N39)</f>
        <v>191.5</v>
      </c>
      <c r="R39" s="78"/>
      <c r="S39" s="147"/>
      <c r="T39" s="147"/>
      <c r="U39" s="145"/>
    </row>
    <row r="40" spans="1:21" x14ac:dyDescent="0.25">
      <c r="A40" s="51"/>
      <c r="B40" s="40" t="str">
        <f>Einteilung!H143</f>
        <v>Schäpper</v>
      </c>
      <c r="C40" s="40" t="str">
        <f>Einteilung!I143</f>
        <v>Benjamin</v>
      </c>
      <c r="D40" s="40" t="str">
        <f>Einteilung!J143</f>
        <v>kein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IF(L40="","",IF(D40="kein",'HC-Berechnung'!T25,IF(D40&gt;=0,D40)))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Einteilung!H144</f>
        <v>Hodzic</v>
      </c>
      <c r="C41" s="40" t="str">
        <f>Einteilung!I144</f>
        <v>Levin</v>
      </c>
      <c r="D41" s="40" t="str">
        <f>Einteilung!J144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IF(L41="","",IF(D41="kein",'HC-Berechnung'!T26,IF(D41&gt;=0,D41)))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>384</v>
      </c>
      <c r="G42" s="94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>442</v>
      </c>
      <c r="H42" s="94">
        <f t="shared" si="37"/>
        <v>411</v>
      </c>
      <c r="I42" s="94">
        <f t="shared" si="37"/>
        <v>402</v>
      </c>
      <c r="J42" s="94">
        <f t="shared" si="37"/>
        <v>343</v>
      </c>
      <c r="K42" s="94">
        <f t="shared" si="37"/>
        <v>361</v>
      </c>
      <c r="M42" s="21"/>
      <c r="O42" s="87"/>
      <c r="P42" s="99">
        <f>IF(AND(N38=0,N39=0,N40=0,N41=0),"",SUM(P38:P41))</f>
        <v>2343</v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>
        <f>IF(AND(F44=2,F53=0),10,IF(OR(F44&lt;&gt;2,F53&lt;&gt;2),"",IF(F42&gt;F51,20,IF(F42&lt;F51,0,IF(F42=F51,10,)))))</f>
        <v>20</v>
      </c>
      <c r="G43" s="96">
        <f t="shared" ref="G43:K43" si="38">IF(AND(G44=2,G53=0),10,IF(OR(G44&lt;&gt;2,G53&lt;&gt;2),"",IF(G42&gt;G51,20,IF(G42&lt;G51,0,IF(G42=G51,10,)))))</f>
        <v>20</v>
      </c>
      <c r="H43" s="96">
        <f t="shared" si="38"/>
        <v>0</v>
      </c>
      <c r="I43" s="96">
        <f t="shared" si="38"/>
        <v>20</v>
      </c>
      <c r="J43" s="96">
        <f t="shared" si="38"/>
        <v>0</v>
      </c>
      <c r="K43" s="96">
        <f t="shared" si="38"/>
        <v>20</v>
      </c>
      <c r="M43" s="21"/>
      <c r="O43" s="88"/>
      <c r="P43" s="96">
        <f>IF(AND(P44=12,P53=0),25,IF(OR(P44&lt;&gt;12,P53&lt;&gt;12),"",IF(P42&gt;P51,50,IF(P42&lt;P51,0,IF(P42=P51,25,)))))</f>
        <v>50</v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2</v>
      </c>
      <c r="G44" s="126">
        <f t="shared" ref="G44:J44" si="39">COUNTIF(G38:G41,"&gt;0")</f>
        <v>2</v>
      </c>
      <c r="H44" s="126">
        <f t="shared" si="39"/>
        <v>2</v>
      </c>
      <c r="I44" s="126">
        <f t="shared" si="39"/>
        <v>2</v>
      </c>
      <c r="J44" s="126">
        <f t="shared" si="39"/>
        <v>2</v>
      </c>
      <c r="K44" s="126">
        <f>COUNTIF(K38:K41,"&gt;0")</f>
        <v>2</v>
      </c>
      <c r="L44" s="126"/>
      <c r="M44" s="127"/>
      <c r="N44" s="126"/>
      <c r="O44" s="126"/>
      <c r="P44" s="126">
        <f>SUM(F44:K44)</f>
        <v>12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Einteilung!H145</f>
        <v>Schönenberger</v>
      </c>
      <c r="C47" s="40" t="str">
        <f>Einteilung!I145</f>
        <v>Myrta</v>
      </c>
      <c r="D47" s="40" t="str">
        <f>Einteilung!J145</f>
        <v>kein</v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IF(L47="","",IF(D47="kein",'HC-Berechnung'!T27,IF(D47&gt;=0,D47)))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>
        <f>IF(OR(N47&gt;0,N48&gt;0,N49&gt;0,N50&gt;0),SUM(F52:P52),"")</f>
        <v>40</v>
      </c>
      <c r="T47" s="146">
        <f>IF(OR(N47&gt;0,N48&gt;0,N49&gt;0,N50&gt;0),P51+S47,"")</f>
        <v>2323</v>
      </c>
      <c r="U47" s="145">
        <f>IF(AND(N47=0,N48=0,N49=0,N50=0),"",T47/(SUM(N47:N50)))</f>
        <v>193.58333333333334</v>
      </c>
    </row>
    <row r="48" spans="1:21" x14ac:dyDescent="0.25">
      <c r="A48" s="51" t="str">
        <f>Einteilung!D174</f>
        <v>Tornados 2</v>
      </c>
      <c r="B48" s="40" t="str">
        <f>Einteilung!H146</f>
        <v>Zeberli</v>
      </c>
      <c r="C48" s="40" t="str">
        <f>Einteilung!I146</f>
        <v>Jacqueline</v>
      </c>
      <c r="D48" s="40" t="str">
        <f>Einteilung!J146</f>
        <v>kein</v>
      </c>
      <c r="F48" s="81">
        <v>130</v>
      </c>
      <c r="G48" s="81">
        <v>141</v>
      </c>
      <c r="H48" s="81">
        <v>147</v>
      </c>
      <c r="I48" s="81">
        <v>114</v>
      </c>
      <c r="J48" s="81">
        <v>134</v>
      </c>
      <c r="K48" s="81">
        <v>119</v>
      </c>
      <c r="L48" s="81">
        <f t="shared" ref="L48:L50" si="40">IF(N48=0,"",SUM(F48:K48))</f>
        <v>785</v>
      </c>
      <c r="M48" s="105">
        <f t="shared" ref="M48:M50" si="41">IF(N48=0,"",L48/N48)</f>
        <v>130.83333333333334</v>
      </c>
      <c r="N48" s="81">
        <f t="shared" ref="N48:N50" si="42">COUNTIF(F48:K48,"&gt;0")</f>
        <v>6</v>
      </c>
      <c r="O48" s="81">
        <f>IF(L48="","",IF(D48="kein",'HC-Berechnung'!T28,IF(D48&gt;=0,D48)))</f>
        <v>56</v>
      </c>
      <c r="P48" s="81">
        <f t="shared" ref="P48:P50" si="43">IF(L48="","",L48+(N48*O48))</f>
        <v>1121</v>
      </c>
      <c r="Q48" s="105">
        <f t="shared" ref="Q48:Q50" si="44">IF(L48="","",P48/N48)</f>
        <v>186.83333333333334</v>
      </c>
      <c r="R48" s="78"/>
      <c r="S48" s="147"/>
      <c r="T48" s="147"/>
      <c r="U48" s="145"/>
    </row>
    <row r="49" spans="1:21" x14ac:dyDescent="0.25">
      <c r="A49" s="51"/>
      <c r="B49" s="40" t="str">
        <f>Einteilung!H147</f>
        <v>Kalt</v>
      </c>
      <c r="C49" s="40" t="str">
        <f>Einteilung!I147</f>
        <v>Angela</v>
      </c>
      <c r="D49" s="40">
        <f>Einteilung!J147</f>
        <v>29</v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IF(L49="","",IF(D49="kein",'HC-Berechnung'!T29,IF(D49&gt;=0,D49)))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Einteilung!H148</f>
        <v>Bächler</v>
      </c>
      <c r="C50" s="40" t="str">
        <f>Einteilung!I148</f>
        <v>Sandro</v>
      </c>
      <c r="D50" s="40" t="str">
        <f>Einteilung!J148</f>
        <v>kein</v>
      </c>
      <c r="F50" s="93">
        <v>138</v>
      </c>
      <c r="G50" s="93">
        <v>184</v>
      </c>
      <c r="H50" s="93">
        <v>178</v>
      </c>
      <c r="I50" s="93">
        <v>110</v>
      </c>
      <c r="J50" s="93">
        <v>170</v>
      </c>
      <c r="K50" s="93">
        <v>142</v>
      </c>
      <c r="L50" s="81">
        <f t="shared" si="40"/>
        <v>922</v>
      </c>
      <c r="M50" s="105">
        <f t="shared" si="41"/>
        <v>153.66666666666666</v>
      </c>
      <c r="N50" s="81">
        <f t="shared" si="42"/>
        <v>6</v>
      </c>
      <c r="O50" s="81">
        <f>IF(L50="","",IF(D50="kein",'HC-Berechnung'!T30,IF(D50&gt;=0,D50)))</f>
        <v>40</v>
      </c>
      <c r="P50" s="81">
        <f t="shared" si="43"/>
        <v>1162</v>
      </c>
      <c r="Q50" s="105">
        <f t="shared" si="44"/>
        <v>193.66666666666666</v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>364</v>
      </c>
      <c r="G51" s="94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>421</v>
      </c>
      <c r="H51" s="94">
        <f t="shared" si="45"/>
        <v>421</v>
      </c>
      <c r="I51" s="94">
        <f t="shared" si="45"/>
        <v>320</v>
      </c>
      <c r="J51" s="94">
        <f t="shared" si="45"/>
        <v>400</v>
      </c>
      <c r="K51" s="94">
        <f t="shared" si="45"/>
        <v>357</v>
      </c>
      <c r="M51" s="21"/>
      <c r="O51" s="87"/>
      <c r="P51" s="99">
        <f>IF(AND(N47=0,N48=0,N49=0,N50=0),"",SUM(P47:P50))</f>
        <v>2283</v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>
        <f>IF(AND(F44=0,F53=2),10,IF(OR(F44&lt;&gt;2,F53&lt;&gt;2),"",IF(F42&gt;F51,0,IF(F42&lt;F51,20,IF(F42=F51,10,)))))</f>
        <v>0</v>
      </c>
      <c r="G52" s="96">
        <f t="shared" ref="G52:K52" si="46">IF(AND(G44=0,G53=2),10,IF(OR(G44&lt;&gt;2,G53&lt;&gt;2),"",IF(G42&gt;G51,0,IF(G42&lt;G51,20,IF(G42=G51,10,)))))</f>
        <v>0</v>
      </c>
      <c r="H52" s="96">
        <f t="shared" si="46"/>
        <v>20</v>
      </c>
      <c r="I52" s="96">
        <f t="shared" si="46"/>
        <v>0</v>
      </c>
      <c r="J52" s="96">
        <f t="shared" si="46"/>
        <v>20</v>
      </c>
      <c r="K52" s="96">
        <f t="shared" si="46"/>
        <v>0</v>
      </c>
      <c r="M52" s="21"/>
      <c r="O52" s="88"/>
      <c r="P52" s="96">
        <f>IF(AND(P44=0,P53=12),25,IF(OR(P44&lt;&gt;12,P53&lt;&gt;12),"",IF(P42&gt;P51,0,IF(P42&lt;P51,50,IF(P42=P51,25,)))))</f>
        <v>0</v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2</v>
      </c>
      <c r="G53" s="126">
        <f t="shared" ref="G53:K53" si="47">COUNTIF(G47:G50,"&gt;0")</f>
        <v>2</v>
      </c>
      <c r="H53" s="126">
        <f t="shared" si="47"/>
        <v>2</v>
      </c>
      <c r="I53" s="126">
        <f t="shared" si="47"/>
        <v>2</v>
      </c>
      <c r="J53" s="126">
        <f t="shared" si="47"/>
        <v>2</v>
      </c>
      <c r="K53" s="126">
        <f t="shared" si="47"/>
        <v>2</v>
      </c>
      <c r="L53" s="126"/>
      <c r="M53" s="127"/>
      <c r="N53" s="126"/>
      <c r="O53" s="126"/>
      <c r="P53" s="126">
        <f>SUM(F53:K53)</f>
        <v>12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Einteilung!H149</f>
        <v/>
      </c>
      <c r="C56" s="40" t="str">
        <f>Einteilung!I149</f>
        <v/>
      </c>
      <c r="D56" s="40" t="str">
        <f>Einteilung!J149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IF(L56="","",IF(D56="kein",'HC-Berechnung'!T31,IF(D56&gt;=0,D56)))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Einteilung!D175</f>
        <v/>
      </c>
      <c r="B57" s="40" t="str">
        <f>Einteilung!H150</f>
        <v/>
      </c>
      <c r="C57" s="40" t="str">
        <f>Einteilung!I150</f>
        <v/>
      </c>
      <c r="D57" s="40" t="str">
        <f>Einteilung!J150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IF(L57="","",IF(D57="kein",'HC-Berechnung'!T32,IF(D57&gt;=0,D57)))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Einteilung!H151</f>
        <v/>
      </c>
      <c r="C58" s="40" t="str">
        <f>Einteilung!I151</f>
        <v/>
      </c>
      <c r="D58" s="40" t="str">
        <f>Einteilung!J151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IF(L58="","",IF(D58="kein",'HC-Berechnung'!T33,IF(D58&gt;=0,D58)))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Einteilung!H152</f>
        <v/>
      </c>
      <c r="C59" s="40" t="str">
        <f>Einteilung!I152</f>
        <v/>
      </c>
      <c r="D59" s="40" t="str">
        <f>Einteilung!J152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IF(L59="","",IF(D59="kein",'HC-Berechnung'!T34,IF(D59&gt;=0,D59)))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Einteilung!H153</f>
        <v/>
      </c>
      <c r="C65" s="40" t="str">
        <f>Einteilung!I153</f>
        <v/>
      </c>
      <c r="D65" s="40" t="str">
        <f>Einteilung!J153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IF(L65="","",IF(D65="kein",'HC-Berechnung'!T35,IF(D65&gt;=0,D65)))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Einteilung!D176</f>
        <v/>
      </c>
      <c r="B66" s="40" t="str">
        <f>Einteilung!H154</f>
        <v/>
      </c>
      <c r="C66" s="40" t="str">
        <f>Einteilung!I154</f>
        <v/>
      </c>
      <c r="D66" s="40" t="str">
        <f>Einteilung!J154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IF(L66="","",IF(D66="kein",'HC-Berechnung'!T36,IF(D66&gt;=0,D66)))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Einteilung!H155</f>
        <v/>
      </c>
      <c r="C67" s="40" t="str">
        <f>Einteilung!I155</f>
        <v/>
      </c>
      <c r="D67" s="40" t="str">
        <f>Einteilung!J155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IF(L67="","",IF(D67="kein",'HC-Berechnung'!T37,IF(D67&gt;=0,D67)))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Einteilung!H156</f>
        <v/>
      </c>
      <c r="C68" s="40" t="str">
        <f>Einteilung!I156</f>
        <v/>
      </c>
      <c r="D68" s="40" t="str">
        <f>Einteilung!J156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IF(L68="","",IF(D68="kein",'HC-Berechnung'!T38,IF(D68&gt;=0,D68)))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25"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Einteilung!K125</f>
        <v>Tellenbach</v>
      </c>
      <c r="C2" s="40" t="str">
        <f>Einteilung!L125</f>
        <v>Hansruedi</v>
      </c>
      <c r="D2" s="40">
        <f>Einteilung!M125</f>
        <v>35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IF(L2="","",IF(D2="kein",'HC-Berechnung'!AA7,IF(D2&gt;=0,D2)))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Einteilung!E169</f>
        <v>Flying Pins</v>
      </c>
      <c r="B3" s="40" t="str">
        <f>Einteilung!K126</f>
        <v>Fehr</v>
      </c>
      <c r="C3" s="40" t="str">
        <f>Einteilung!L126</f>
        <v>Markus</v>
      </c>
      <c r="D3" s="40">
        <f>Einteilung!M126</f>
        <v>48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IF(L3="","",IF(D3="kein",'HC-Berechnung'!AA8,IF(D3&gt;=0,D3)))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Einteilung!K127</f>
        <v>Schäpper</v>
      </c>
      <c r="C4" s="40" t="str">
        <f>Einteilung!L127</f>
        <v>Benjamin</v>
      </c>
      <c r="D4" s="40" t="str">
        <f>Einteilung!M127</f>
        <v>kein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IF(L4="","",IF(D4="kein",'HC-Berechnung'!AA9,IF(D4&gt;=0,D4)))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Einteilung!K128</f>
        <v>Hodzic</v>
      </c>
      <c r="C5" s="40" t="str">
        <f>Einteilung!L128</f>
        <v>Levin</v>
      </c>
      <c r="D5" s="40" t="str">
        <f>Einteilung!M128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IF(L5="","",IF(D5="kein",'HC-Berechnung'!AA10,IF(D5&gt;=0,D5)))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Einteilung!K129</f>
        <v>Unternährer</v>
      </c>
      <c r="C11" s="40" t="str">
        <f>Einteilung!L129</f>
        <v>Peter</v>
      </c>
      <c r="D11" s="40">
        <f>Einteilung!M129</f>
        <v>24</v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IF(L11="","",IF(D11="kein",'HC-Berechnung'!AA11,IF(D11&gt;=0,D11)))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Einteilung!E170</f>
        <v>Tornados 1</v>
      </c>
      <c r="B12" s="40" t="str">
        <f>Einteilung!K130</f>
        <v>Seiler</v>
      </c>
      <c r="C12" s="40" t="str">
        <f>Einteilung!L130</f>
        <v>Franz</v>
      </c>
      <c r="D12" s="40">
        <f>Einteilung!M130</f>
        <v>20</v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IF(L12="","",IF(D12="kein",'HC-Berechnung'!AA12,IF(D12&gt;=0,D12)))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Einteilung!K131</f>
        <v>Hutter</v>
      </c>
      <c r="C13" s="40" t="str">
        <f>Einteilung!L131</f>
        <v>Marcel</v>
      </c>
      <c r="D13" s="40">
        <f>Einteilung!M131</f>
        <v>19</v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IF(L13="","",IF(D13="kein",'HC-Berechnung'!AA13,IF(D13&gt;=0,D13)))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Einteilung!K132</f>
        <v/>
      </c>
      <c r="C14" s="40" t="str">
        <f>Einteilung!L132</f>
        <v/>
      </c>
      <c r="D14" s="40" t="str">
        <f>Einteilung!M132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IF(L14="","",IF(D14="kein",'HC-Berechnung'!AA14,IF(D14&gt;=0,D14)))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Einteilung!K133</f>
        <v>Schönenberger</v>
      </c>
      <c r="C20" s="40" t="str">
        <f>Einteilung!L133</f>
        <v>Myrta</v>
      </c>
      <c r="D20" s="40" t="str">
        <f>Einteilung!M133</f>
        <v>kein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IF(L20="","",IF(D20="kein",'HC-Berechnung'!AA15,IF(D20&gt;=0,D20)))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Einteilung!E171</f>
        <v>Tornados 2</v>
      </c>
      <c r="B21" s="40" t="str">
        <f>Einteilung!K134</f>
        <v>Zeberli</v>
      </c>
      <c r="C21" s="40" t="str">
        <f>Einteilung!L134</f>
        <v>Jacqueline</v>
      </c>
      <c r="D21" s="40" t="str">
        <f>Einteilung!M134</f>
        <v>kein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IF(L21="","",IF(D21="kein",'HC-Berechnung'!AA16,IF(D21&gt;=0,D21)))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Einteilung!K135</f>
        <v>Kalt</v>
      </c>
      <c r="C22" s="40" t="str">
        <f>Einteilung!L135</f>
        <v>Angela</v>
      </c>
      <c r="D22" s="40">
        <f>Einteilung!M135</f>
        <v>29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IF(L22="","",IF(D22="kein",'HC-Berechnung'!AA17,IF(D22&gt;=0,D22)))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Einteilung!K136</f>
        <v>Bächler</v>
      </c>
      <c r="C23" s="40" t="str">
        <f>Einteilung!L136</f>
        <v>Sandro</v>
      </c>
      <c r="D23" s="40" t="str">
        <f>Einteilung!M136</f>
        <v>kein</v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IF(L23="","",IF(D23="kein",'HC-Berechnung'!AA18,IF(D23&gt;=0,D23)))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Einteilung!K137</f>
        <v>Sieber</v>
      </c>
      <c r="C29" s="40" t="str">
        <f>Einteilung!L137</f>
        <v>Heini</v>
      </c>
      <c r="D29" s="40" t="str">
        <f>Einteilung!M137</f>
        <v>kein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IF(L29="","",IF(D29="kein",'HC-Berechnung'!AA19,IF(D29&gt;=0,D29)))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Einteilung!E172</f>
        <v>BVR 2</v>
      </c>
      <c r="B30" s="40" t="str">
        <f>Einteilung!K138</f>
        <v>Kalkman</v>
      </c>
      <c r="C30" s="40" t="str">
        <f>Einteilung!L138</f>
        <v>Iris</v>
      </c>
      <c r="D30" s="40" t="str">
        <f>Einteilung!M138</f>
        <v>kein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IF(L30="","",IF(D30="kein",'HC-Berechnung'!AA20,IF(D30&gt;=0,D30)))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Einteilung!K139</f>
        <v>Kalkman</v>
      </c>
      <c r="C31" s="40" t="str">
        <f>Einteilung!L139</f>
        <v>Jarden</v>
      </c>
      <c r="D31" s="40" t="str">
        <f>Einteilung!M139</f>
        <v>kein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IF(L31="","",IF(D31="kein",'HC-Berechnung'!AA21,IF(D31&gt;=0,D31)))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Einteilung!K140</f>
        <v>Torsello</v>
      </c>
      <c r="C32" s="40" t="str">
        <f>Einteilung!L140</f>
        <v>Marco</v>
      </c>
      <c r="D32" s="40" t="str">
        <f>Einteilung!M140</f>
        <v>kein</v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IF(L32="","",IF(D32="kein",'HC-Berechnung'!AA22,IF(D32&gt;=0,D32)))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Einteilung!K141</f>
        <v>Fehr</v>
      </c>
      <c r="C38" s="40" t="str">
        <f>Einteilung!L141</f>
        <v>Patrick</v>
      </c>
      <c r="D38" s="40">
        <f>Einteilung!M141</f>
        <v>18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IF(L38="","",IF(D38="kein",'HC-Berechnung'!AA23,IF(D38&gt;=0,D38)))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Einteilung!E173</f>
        <v>BVR 1</v>
      </c>
      <c r="B39" s="40" t="str">
        <f>Einteilung!K142</f>
        <v>Bacchi</v>
      </c>
      <c r="C39" s="40" t="str">
        <f>Einteilung!L142</f>
        <v>Pascal</v>
      </c>
      <c r="D39" s="40">
        <f>Einteilung!M142</f>
        <v>24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IF(L39="","",IF(D39="kein",'HC-Berechnung'!AA24,IF(D39&gt;=0,D39)))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Einteilung!K143</f>
        <v>Simeaner</v>
      </c>
      <c r="C40" s="40" t="str">
        <f>Einteilung!L143</f>
        <v>Andreas</v>
      </c>
      <c r="D40" s="40">
        <f>Einteilung!M143</f>
        <v>26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IF(L40="","",IF(D40="kein",'HC-Berechnung'!AA25,IF(D40&gt;=0,D40)))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Einteilung!K144</f>
        <v/>
      </c>
      <c r="C41" s="40" t="str">
        <f>Einteilung!L144</f>
        <v/>
      </c>
      <c r="D41" s="40" t="str">
        <f>Einteilung!M144</f>
        <v/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IF(L41="","",IF(D41="kein",'HC-Berechnung'!AA26,IF(D41&gt;=0,D41)))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Einteilung!K145</f>
        <v/>
      </c>
      <c r="C47" s="40" t="str">
        <f>Einteilung!L145</f>
        <v/>
      </c>
      <c r="D47" s="40" t="str">
        <f>Einteilung!M145</f>
        <v/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IF(L47="","",IF(D47="kein",'HC-Berechnung'!AA27,IF(D47&gt;=0,D47)))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Einteilung!E174</f>
        <v/>
      </c>
      <c r="B48" s="40" t="str">
        <f>Einteilung!K146</f>
        <v/>
      </c>
      <c r="C48" s="40" t="str">
        <f>Einteilung!L146</f>
        <v/>
      </c>
      <c r="D48" s="40" t="str">
        <f>Einteilung!M146</f>
        <v/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IF(L48="","",IF(D48="kein",'HC-Berechnung'!AA28,IF(D48&gt;=0,D48)))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Einteilung!K147</f>
        <v/>
      </c>
      <c r="C49" s="40" t="str">
        <f>Einteilung!L147</f>
        <v/>
      </c>
      <c r="D49" s="40" t="str">
        <f>Einteilung!M147</f>
        <v/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IF(L49="","",IF(D49="kein",'HC-Berechnung'!AA29,IF(D49&gt;=0,D49)))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Einteilung!K148</f>
        <v/>
      </c>
      <c r="C50" s="40" t="str">
        <f>Einteilung!L148</f>
        <v/>
      </c>
      <c r="D50" s="40" t="str">
        <f>Einteilung!M148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IF(L50="","",IF(D50="kein",'HC-Berechnung'!AA30,IF(D50&gt;=0,D50)))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Einteilung!K149</f>
        <v/>
      </c>
      <c r="C56" s="40" t="str">
        <f>Einteilung!L149</f>
        <v/>
      </c>
      <c r="D56" s="40" t="str">
        <f>Einteilung!M149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IF(L56="","",IF(D56="kein",'HC-Berechnung'!AA31,IF(D56&gt;=0,D56)))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Einteilung!E175</f>
        <v/>
      </c>
      <c r="B57" s="40" t="str">
        <f>Einteilung!K150</f>
        <v/>
      </c>
      <c r="C57" s="40" t="str">
        <f>Einteilung!L150</f>
        <v/>
      </c>
      <c r="D57" s="40" t="str">
        <f>Einteilung!M150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IF(L57="","",IF(D57="kein",'HC-Berechnung'!AA32,IF(D57&gt;=0,D57)))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Einteilung!K151</f>
        <v/>
      </c>
      <c r="C58" s="40" t="str">
        <f>Einteilung!L151</f>
        <v/>
      </c>
      <c r="D58" s="40" t="str">
        <f>Einteilung!M151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IF(L58="","",IF(D58="kein",'HC-Berechnung'!AA33,IF(D58&gt;=0,D58)))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Einteilung!K152</f>
        <v/>
      </c>
      <c r="C59" s="40" t="str">
        <f>Einteilung!L152</f>
        <v/>
      </c>
      <c r="D59" s="40" t="str">
        <f>Einteilung!M152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IF(L59="","",IF(D59="kein",'HC-Berechnung'!AA34,IF(D59&gt;=0,D59)))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Einteilung!K153</f>
        <v/>
      </c>
      <c r="C65" s="40" t="str">
        <f>Einteilung!L153</f>
        <v/>
      </c>
      <c r="D65" s="40" t="str">
        <f>Einteilung!M153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IF(L65="","",IF(D65="kein",'HC-Berechnung'!AA35,IF(D65&gt;=0,D65)))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Einteilung!E176</f>
        <v/>
      </c>
      <c r="B66" s="40" t="str">
        <f>Einteilung!K154</f>
        <v/>
      </c>
      <c r="C66" s="40" t="str">
        <f>Einteilung!L154</f>
        <v/>
      </c>
      <c r="D66" s="40" t="str">
        <f>Einteilung!M154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IF(L66="","",IF(D66="kein",'HC-Berechnung'!AA36,IF(D66&gt;=0,D66)))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Einteilung!K155</f>
        <v/>
      </c>
      <c r="C67" s="40" t="str">
        <f>Einteilung!L155</f>
        <v/>
      </c>
      <c r="D67" s="40" t="str">
        <f>Einteilung!M155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IF(L67="","",IF(D67="kein",'HC-Berechnung'!AA37,IF(D67&gt;=0,D67)))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Einteilung!K156</f>
        <v/>
      </c>
      <c r="C68" s="40" t="str">
        <f>Einteilung!L156</f>
        <v/>
      </c>
      <c r="D68" s="40" t="str">
        <f>Einteilung!M156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IF(L68="","",IF(D68="kein",'HC-Berechnung'!AA38,IF(D68&gt;=0,D68)))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Einteilung!N125</f>
        <v>Schönenberger</v>
      </c>
      <c r="C2" s="40" t="str">
        <f>Einteilung!O125</f>
        <v>Myrta</v>
      </c>
      <c r="D2" s="40" t="str">
        <f>Einteilung!P125</f>
        <v>kein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IF(L2="","",IF(D2="kein",'HC-Berechnung'!AH7,IF(D2&gt;=0,D2)))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Einteilung!F169</f>
        <v>Tornados 2</v>
      </c>
      <c r="B3" s="40" t="str">
        <f>Einteilung!N126</f>
        <v>Zeberli</v>
      </c>
      <c r="C3" s="40" t="str">
        <f>Einteilung!O126</f>
        <v>Jacqueline</v>
      </c>
      <c r="D3" s="40" t="str">
        <f>Einteilung!P126</f>
        <v>kein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IF(L3="","",IF(D3="kein",'HC-Berechnung'!AH8,IF(D3&gt;=0,D3)))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Einteilung!N127</f>
        <v>Kalt</v>
      </c>
      <c r="C4" s="40" t="str">
        <f>Einteilung!O127</f>
        <v>Angela</v>
      </c>
      <c r="D4" s="40">
        <f>Einteilung!P127</f>
        <v>29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IF(L4="","",IF(D4="kein",'HC-Berechnung'!AH9,IF(D4&gt;=0,D4)))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Einteilung!N128</f>
        <v>Bächler</v>
      </c>
      <c r="C5" s="40" t="str">
        <f>Einteilung!O128</f>
        <v>Sandro</v>
      </c>
      <c r="D5" s="40" t="str">
        <f>Einteilung!P128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IF(L5="","",IF(D5="kein",'HC-Berechnung'!AH10,IF(D5&gt;=0,D5)))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Einteilung!N129</f>
        <v/>
      </c>
      <c r="C11" s="40" t="str">
        <f>Einteilung!O129</f>
        <v/>
      </c>
      <c r="D11" s="40" t="str">
        <f>Einteilung!P129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IF(L11="","",IF(D11="kein",'HC-Berechnung'!AH11,IF(D11&gt;=0,D11)))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Einteilung!F170</f>
        <v/>
      </c>
      <c r="B12" s="40" t="str">
        <f>Einteilung!N130</f>
        <v/>
      </c>
      <c r="C12" s="40" t="str">
        <f>Einteilung!O130</f>
        <v/>
      </c>
      <c r="D12" s="40" t="str">
        <f>Einteilung!P130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IF(L12="","",IF(D12="kein",'HC-Berechnung'!AH12,IF(D12&gt;=0,D12)))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Einteilung!N131</f>
        <v/>
      </c>
      <c r="C13" s="40" t="str">
        <f>Einteilung!O131</f>
        <v/>
      </c>
      <c r="D13" s="40" t="str">
        <f>Einteilung!P131</f>
        <v/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IF(L13="","",IF(D13="kein",'HC-Berechnung'!AH13,IF(D13&gt;=0,D13)))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Einteilung!N132</f>
        <v/>
      </c>
      <c r="C14" s="40" t="str">
        <f>Einteilung!O132</f>
        <v/>
      </c>
      <c r="D14" s="40" t="str">
        <f>Einteilung!P132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IF(L14="","",IF(D14="kein",'HC-Berechnung'!AH14,IF(D14&gt;=0,D14)))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Einteilung!N133</f>
        <v>Unternährer</v>
      </c>
      <c r="C20" s="40" t="str">
        <f>Einteilung!O133</f>
        <v>Peter</v>
      </c>
      <c r="D20" s="40">
        <f>Einteilung!P133</f>
        <v>24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IF(L20="","",IF(D20="kein",'HC-Berechnung'!AH15,IF(D20&gt;=0,D20)))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Einteilung!F171</f>
        <v>Tornados 1</v>
      </c>
      <c r="B21" s="40" t="str">
        <f>Einteilung!N134</f>
        <v>Seiler</v>
      </c>
      <c r="C21" s="40" t="str">
        <f>Einteilung!O134</f>
        <v>Franz</v>
      </c>
      <c r="D21" s="40">
        <f>Einteilung!P134</f>
        <v>20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IF(L21="","",IF(D21="kein",'HC-Berechnung'!AH16,IF(D21&gt;=0,D21)))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Einteilung!N135</f>
        <v>Hutter</v>
      </c>
      <c r="C22" s="40" t="str">
        <f>Einteilung!O135</f>
        <v>Marcel</v>
      </c>
      <c r="D22" s="40">
        <f>Einteilung!P135</f>
        <v>19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IF(L22="","",IF(D22="kein",'HC-Berechnung'!AH17,IF(D22&gt;=0,D22)))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Einteilung!N136</f>
        <v/>
      </c>
      <c r="C23" s="40" t="str">
        <f>Einteilung!O136</f>
        <v/>
      </c>
      <c r="D23" s="40" t="str">
        <f>Einteilung!P136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IF(L23="","",IF(D23="kein",'HC-Berechnung'!AH18,IF(D23&gt;=0,D23)))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Einteilung!N137</f>
        <v>Fehr</v>
      </c>
      <c r="C29" s="40" t="str">
        <f>Einteilung!O137</f>
        <v>Patrick</v>
      </c>
      <c r="D29" s="40">
        <f>Einteilung!P137</f>
        <v>18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IF(L29="","",IF(D29="kein",'HC-Berechnung'!AH19,IF(D29&gt;=0,D29)))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Einteilung!F172</f>
        <v>BVR 1</v>
      </c>
      <c r="B30" s="40" t="str">
        <f>Einteilung!N138</f>
        <v>Bacchi</v>
      </c>
      <c r="C30" s="40" t="str">
        <f>Einteilung!O138</f>
        <v>Pascal</v>
      </c>
      <c r="D30" s="40">
        <f>Einteilung!P138</f>
        <v>24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IF(L30="","",IF(D30="kein",'HC-Berechnung'!AH20,IF(D30&gt;=0,D30)))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Einteilung!N139</f>
        <v>Simeaner</v>
      </c>
      <c r="C31" s="40" t="str">
        <f>Einteilung!O139</f>
        <v>Andreas</v>
      </c>
      <c r="D31" s="40">
        <f>Einteilung!P139</f>
        <v>26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IF(L31="","",IF(D31="kein",'HC-Berechnung'!AH21,IF(D31&gt;=0,D31)))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Einteilung!N140</f>
        <v/>
      </c>
      <c r="C32" s="40" t="str">
        <f>Einteilung!O140</f>
        <v/>
      </c>
      <c r="D32" s="40" t="str">
        <f>Einteilung!P140</f>
        <v/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IF(L32="","",IF(D32="kein",'HC-Berechnung'!AH22,IF(D32&gt;=0,D32)))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Einteilung!N141</f>
        <v>Tellenbach</v>
      </c>
      <c r="C38" s="40" t="str">
        <f>Einteilung!O141</f>
        <v>Hansruedi</v>
      </c>
      <c r="D38" s="40">
        <f>Einteilung!P141</f>
        <v>35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IF(L38="","",IF(D38="kein",'HC-Berechnung'!AH23,IF(D38&gt;=0,D38)))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Einteilung!F173</f>
        <v>Flying Pins</v>
      </c>
      <c r="B39" s="40" t="str">
        <f>Einteilung!N142</f>
        <v>Fehr</v>
      </c>
      <c r="C39" s="40" t="str">
        <f>Einteilung!O142</f>
        <v>Markus</v>
      </c>
      <c r="D39" s="40">
        <f>Einteilung!P142</f>
        <v>48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IF(L39="","",IF(D39="kein",'HC-Berechnung'!AH24,IF(D39&gt;=0,D39)))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Einteilung!N143</f>
        <v>Schäpper</v>
      </c>
      <c r="C40" s="40" t="str">
        <f>Einteilung!O143</f>
        <v>Benjamin</v>
      </c>
      <c r="D40" s="40" t="str">
        <f>Einteilung!P143</f>
        <v>kein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IF(L40="","",IF(D40="kein",'HC-Berechnung'!AH25,IF(D40&gt;=0,D40)))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Einteilung!N144</f>
        <v>Hodzic</v>
      </c>
      <c r="C41" s="40" t="str">
        <f>Einteilung!O144</f>
        <v>Levin</v>
      </c>
      <c r="D41" s="40" t="str">
        <f>Einteilung!P144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IF(L41="","",IF(D41="kein",'HC-Berechnung'!AH26,IF(D41&gt;=0,D41)))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Einteilung!N145</f>
        <v>Sieber</v>
      </c>
      <c r="C47" s="40" t="str">
        <f>Einteilung!O145</f>
        <v>Heini</v>
      </c>
      <c r="D47" s="40" t="str">
        <f>Einteilung!P145</f>
        <v>kein</v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IF(L47="","",IF(D47="kein",'HC-Berechnung'!AH27,IF(D47&gt;=0,D47)))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Einteilung!F174</f>
        <v>BVR 2</v>
      </c>
      <c r="B48" s="40" t="str">
        <f>Einteilung!N146</f>
        <v>Kalkman</v>
      </c>
      <c r="C48" s="40" t="str">
        <f>Einteilung!O146</f>
        <v>Iris</v>
      </c>
      <c r="D48" s="40" t="str">
        <f>Einteilung!P146</f>
        <v>kein</v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IF(L48="","",IF(D48="kein",'HC-Berechnung'!AH28,IF(D48&gt;=0,D48)))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Einteilung!N147</f>
        <v>Kalkman</v>
      </c>
      <c r="C49" s="40" t="str">
        <f>Einteilung!O147</f>
        <v>Jarden</v>
      </c>
      <c r="D49" s="40" t="str">
        <f>Einteilung!P147</f>
        <v>kein</v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IF(L49="","",IF(D49="kein",'HC-Berechnung'!AH29,IF(D49&gt;=0,D49)))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Einteilung!N148</f>
        <v>Torsello</v>
      </c>
      <c r="C50" s="40" t="str">
        <f>Einteilung!O148</f>
        <v>Marco</v>
      </c>
      <c r="D50" s="40" t="str">
        <f>Einteilung!P148</f>
        <v>kein</v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IF(L50="","",IF(D50="kein",'HC-Berechnung'!AH30,IF(D50&gt;=0,D50)))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Einteilung!N149</f>
        <v/>
      </c>
      <c r="C56" s="40" t="str">
        <f>Einteilung!O149</f>
        <v/>
      </c>
      <c r="D56" s="40" t="str">
        <f>Einteilung!P149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IF(L56="","",IF(D56="kein",'HC-Berechnung'!AH31,IF(D56&gt;=0,D56)))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Einteilung!F175</f>
        <v/>
      </c>
      <c r="B57" s="40" t="str">
        <f>Einteilung!N150</f>
        <v/>
      </c>
      <c r="C57" s="40" t="str">
        <f>Einteilung!O150</f>
        <v/>
      </c>
      <c r="D57" s="40" t="str">
        <f>Einteilung!P150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IF(L57="","",IF(D57="kein",'HC-Berechnung'!AH32,IF(D57&gt;=0,D57)))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Einteilung!N151</f>
        <v/>
      </c>
      <c r="C58" s="40" t="str">
        <f>Einteilung!O151</f>
        <v/>
      </c>
      <c r="D58" s="40" t="str">
        <f>Einteilung!P151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IF(L58="","",IF(D58="kein",'HC-Berechnung'!AH33,IF(D58&gt;=0,D58)))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Einteilung!N152</f>
        <v/>
      </c>
      <c r="C59" s="40" t="str">
        <f>Einteilung!O152</f>
        <v/>
      </c>
      <c r="D59" s="40" t="str">
        <f>Einteilung!P152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IF(L59="","",IF(D59="kein",'HC-Berechnung'!AH34,IF(D59&gt;=0,D59)))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Einteilung!N153</f>
        <v/>
      </c>
      <c r="C65" s="40" t="str">
        <f>Einteilung!O153</f>
        <v/>
      </c>
      <c r="D65" s="40" t="str">
        <f>Einteilung!P153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IF(L65="","",IF(D65="kein",'HC-Berechnung'!AH35,IF(D65&gt;=0,D65)))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Einteilung!F176</f>
        <v/>
      </c>
      <c r="B66" s="40" t="str">
        <f>Einteilung!N154</f>
        <v/>
      </c>
      <c r="C66" s="40" t="str">
        <f>Einteilung!O154</f>
        <v/>
      </c>
      <c r="D66" s="40" t="str">
        <f>Einteilung!P154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IF(L66="","",IF(D66="kein",'HC-Berechnung'!AH36,IF(D66&gt;=0,D66)))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Einteilung!N155</f>
        <v/>
      </c>
      <c r="C67" s="40" t="str">
        <f>Einteilung!O155</f>
        <v/>
      </c>
      <c r="D67" s="40" t="str">
        <f>Einteilung!P155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IF(L67="","",IF(D67="kein",'HC-Berechnung'!AH37,IF(D67&gt;=0,D67)))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Einteilung!N156</f>
        <v/>
      </c>
      <c r="C68" s="40" t="str">
        <f>Einteilung!O156</f>
        <v/>
      </c>
      <c r="D68" s="40" t="str">
        <f>Einteilung!P156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IF(L68="","",IF(D68="kein",'HC-Berechnung'!AH38,IF(D68&gt;=0,D68)))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F2" sqref="F2"/>
    </sheetView>
  </sheetViews>
  <sheetFormatPr baseColWidth="10" defaultRowHeight="12.75" x14ac:dyDescent="0.25"/>
  <cols>
    <col min="1" max="1" width="8.7109375" style="16" customWidth="1"/>
    <col min="2" max="2" width="13.7109375" style="43" customWidth="1"/>
    <col min="3" max="3" width="13.7109375" style="46" customWidth="1"/>
    <col min="4" max="4" width="4.7109375" style="49" customWidth="1"/>
    <col min="5" max="5" width="7.7109375" style="16" customWidth="1"/>
    <col min="6" max="11" width="7.7109375" style="97" customWidth="1"/>
    <col min="12" max="12" width="7.7109375" style="95" customWidth="1"/>
    <col min="13" max="13" width="7.7109375" style="57" customWidth="1"/>
    <col min="14" max="15" width="7.7109375" style="95" customWidth="1"/>
    <col min="16" max="16" width="7.7109375" style="89" customWidth="1"/>
    <col min="17" max="17" width="7.7109375" style="21" customWidth="1"/>
    <col min="18" max="18" width="3.7109375" style="21" customWidth="1"/>
    <col min="19" max="20" width="7.7109375" style="95" customWidth="1"/>
    <col min="21" max="21" width="9.7109375" style="57" customWidth="1"/>
    <col min="22" max="16384" width="11.42578125" style="16"/>
  </cols>
  <sheetData>
    <row r="1" spans="1:21" ht="22.5" x14ac:dyDescent="0.25">
      <c r="B1" s="41" t="s">
        <v>1</v>
      </c>
      <c r="C1" s="44" t="s">
        <v>3</v>
      </c>
      <c r="D1" s="47" t="s">
        <v>4</v>
      </c>
      <c r="F1" s="91" t="s">
        <v>67</v>
      </c>
      <c r="G1" s="91" t="s">
        <v>68</v>
      </c>
      <c r="H1" s="91" t="s">
        <v>69</v>
      </c>
      <c r="I1" s="91" t="s">
        <v>70</v>
      </c>
      <c r="J1" s="91" t="s">
        <v>71</v>
      </c>
      <c r="K1" s="91" t="s">
        <v>72</v>
      </c>
      <c r="L1" s="91" t="s">
        <v>73</v>
      </c>
      <c r="M1" s="56" t="s">
        <v>74</v>
      </c>
      <c r="N1" s="98" t="s">
        <v>77</v>
      </c>
      <c r="O1" s="91" t="s">
        <v>4</v>
      </c>
      <c r="P1" s="98" t="s">
        <v>141</v>
      </c>
      <c r="Q1" s="80" t="s">
        <v>142</v>
      </c>
      <c r="R1" s="79"/>
      <c r="S1" s="91" t="s">
        <v>75</v>
      </c>
      <c r="T1" s="91" t="s">
        <v>76</v>
      </c>
      <c r="U1" s="56" t="s">
        <v>78</v>
      </c>
    </row>
    <row r="2" spans="1:21" x14ac:dyDescent="0.25">
      <c r="A2" s="50" t="s">
        <v>59</v>
      </c>
      <c r="B2" s="40" t="str">
        <f>Einteilung!Q125</f>
        <v>Tellenbach</v>
      </c>
      <c r="C2" s="40" t="str">
        <f>Einteilung!R125</f>
        <v>Hansruedi</v>
      </c>
      <c r="D2" s="40">
        <f>Einteilung!S125</f>
        <v>35</v>
      </c>
      <c r="F2" s="81"/>
      <c r="G2" s="81"/>
      <c r="H2" s="81"/>
      <c r="I2" s="81"/>
      <c r="J2" s="81"/>
      <c r="K2" s="81"/>
      <c r="L2" s="81" t="str">
        <f>IF(N2=0,"",SUM(F2:K2))</f>
        <v/>
      </c>
      <c r="M2" s="105" t="str">
        <f>IF(N2=0,"",L2/N2)</f>
        <v/>
      </c>
      <c r="N2" s="81">
        <f>COUNTIF(F2:K2,"&gt;0")</f>
        <v>0</v>
      </c>
      <c r="O2" s="81" t="str">
        <f>IF(L2="","",IF(D2="kein",'HC-Berechnung'!F42,IF(D2&gt;=0,D2)))</f>
        <v/>
      </c>
      <c r="P2" s="81" t="str">
        <f>IF(L2="","",L2+(N2*O2))</f>
        <v/>
      </c>
      <c r="Q2" s="105" t="str">
        <f>IF(L2="","",P2/N2)</f>
        <v/>
      </c>
      <c r="R2" s="78"/>
      <c r="S2" s="146" t="str">
        <f>IF(OR(N2&gt;0,N3&gt;0,N4&gt;0,N5&gt;0),SUM(F7:P7),"")</f>
        <v/>
      </c>
      <c r="T2" s="146" t="str">
        <f>IF(OR(N2&gt;0,N3&gt;0,N4&gt;0,N5&gt;0),P6+S2,"")</f>
        <v/>
      </c>
      <c r="U2" s="145" t="str">
        <f>IF(AND(N2=0,N3=0,N4=0,N5=0),"",T2/(SUM(N2:N5)))</f>
        <v/>
      </c>
    </row>
    <row r="3" spans="1:21" x14ac:dyDescent="0.25">
      <c r="A3" s="51" t="str">
        <f>Einteilung!G169</f>
        <v>Flying Pins</v>
      </c>
      <c r="B3" s="40" t="str">
        <f>Einteilung!Q126</f>
        <v>Fehr</v>
      </c>
      <c r="C3" s="40" t="str">
        <f>Einteilung!R126</f>
        <v>Markus</v>
      </c>
      <c r="D3" s="40">
        <f>Einteilung!S126</f>
        <v>48</v>
      </c>
      <c r="F3" s="81"/>
      <c r="G3" s="81"/>
      <c r="H3" s="81"/>
      <c r="I3" s="81"/>
      <c r="J3" s="81"/>
      <c r="K3" s="81"/>
      <c r="L3" s="81" t="str">
        <f t="shared" ref="L3:L5" si="0">IF(N3=0,"",SUM(F3:K3))</f>
        <v/>
      </c>
      <c r="M3" s="105" t="str">
        <f t="shared" ref="M3:M5" si="1">IF(N3=0,"",L3/N3)</f>
        <v/>
      </c>
      <c r="N3" s="81">
        <f t="shared" ref="N3:N5" si="2">COUNTIF(F3:K3,"&gt;0")</f>
        <v>0</v>
      </c>
      <c r="O3" s="81" t="str">
        <f>IF(L3="","",IF(D3="kein",'HC-Berechnung'!F43,IF(D3&gt;=0,D3)))</f>
        <v/>
      </c>
      <c r="P3" s="81" t="str">
        <f>IF(L3="","",L3+(N3*O3))</f>
        <v/>
      </c>
      <c r="Q3" s="105" t="str">
        <f t="shared" ref="Q3:Q5" si="3">IF(L3="","",P3/N3)</f>
        <v/>
      </c>
      <c r="R3" s="78"/>
      <c r="S3" s="147"/>
      <c r="T3" s="147"/>
      <c r="U3" s="145"/>
    </row>
    <row r="4" spans="1:21" x14ac:dyDescent="0.25">
      <c r="A4" s="51"/>
      <c r="B4" s="40" t="str">
        <f>Einteilung!Q127</f>
        <v>Schäpper</v>
      </c>
      <c r="C4" s="40" t="str">
        <f>Einteilung!R127</f>
        <v>Benjamin</v>
      </c>
      <c r="D4" s="40" t="str">
        <f>Einteilung!S127</f>
        <v>kein</v>
      </c>
      <c r="F4" s="106"/>
      <c r="G4" s="106"/>
      <c r="H4" s="106"/>
      <c r="I4" s="106"/>
      <c r="J4" s="106"/>
      <c r="K4" s="106"/>
      <c r="L4" s="81" t="str">
        <f t="shared" si="0"/>
        <v/>
      </c>
      <c r="M4" s="105" t="str">
        <f t="shared" si="1"/>
        <v/>
      </c>
      <c r="N4" s="81">
        <f t="shared" si="2"/>
        <v>0</v>
      </c>
      <c r="O4" s="81" t="str">
        <f>IF(L4="","",IF(D4="kein",'HC-Berechnung'!F44,IF(D4&gt;=0,D4)))</f>
        <v/>
      </c>
      <c r="P4" s="81" t="str">
        <f t="shared" ref="P4:P5" si="4">IF(L4="","",L4+(N4*O4))</f>
        <v/>
      </c>
      <c r="Q4" s="105" t="str">
        <f t="shared" si="3"/>
        <v/>
      </c>
      <c r="R4" s="78"/>
      <c r="S4" s="147"/>
      <c r="T4" s="147"/>
      <c r="U4" s="145"/>
    </row>
    <row r="5" spans="1:21" ht="13.5" thickBot="1" x14ac:dyDescent="0.3">
      <c r="A5" s="17"/>
      <c r="B5" s="40" t="str">
        <f>Einteilung!Q128</f>
        <v>Hodzic</v>
      </c>
      <c r="C5" s="40" t="str">
        <f>Einteilung!R128</f>
        <v>Levin</v>
      </c>
      <c r="D5" s="40" t="str">
        <f>Einteilung!S128</f>
        <v>kein</v>
      </c>
      <c r="F5" s="93"/>
      <c r="G5" s="93"/>
      <c r="H5" s="93"/>
      <c r="I5" s="93"/>
      <c r="J5" s="93"/>
      <c r="K5" s="93"/>
      <c r="L5" s="81" t="str">
        <f t="shared" si="0"/>
        <v/>
      </c>
      <c r="M5" s="105" t="str">
        <f t="shared" si="1"/>
        <v/>
      </c>
      <c r="N5" s="81">
        <f t="shared" si="2"/>
        <v>0</v>
      </c>
      <c r="O5" s="81" t="str">
        <f>IF(L5="","",IF(D5="kein",'HC-Berechnung'!F45,IF(D5&gt;=0,D5)))</f>
        <v/>
      </c>
      <c r="P5" s="81" t="str">
        <f t="shared" si="4"/>
        <v/>
      </c>
      <c r="Q5" s="105" t="str">
        <f t="shared" si="3"/>
        <v/>
      </c>
      <c r="R5" s="78"/>
      <c r="S5" s="148"/>
      <c r="T5" s="148"/>
      <c r="U5" s="145"/>
    </row>
    <row r="6" spans="1:21" ht="13.5" thickTop="1" x14ac:dyDescent="0.25">
      <c r="A6" s="18"/>
      <c r="B6" s="42"/>
      <c r="C6" s="45"/>
      <c r="D6" s="48"/>
      <c r="E6" s="19" t="s">
        <v>73</v>
      </c>
      <c r="F6" s="94" t="str">
        <f>IF(F8&lt;&gt;2,"",IF(AND(F2&gt;0,F3&gt;0),(F2+F3+$O$2+$O$3),IF(AND(F2&gt;0,F4&gt;0),(F2+F4+$O$2+$O$4),IF(AND(F2&gt;0,F5&gt;0),(F2+F5+$O$2+$O$5),IF(AND(F3&gt;0,F4&gt;0),(F3+F4+$O$3+$O$4),IF(AND(F3&gt;0,F5&gt;0),(F3+F5+$O$3+$O$5),IF(AND(F4&gt;0,F5&gt;0),(F4+F5+$O$4+$O$5))))))))</f>
        <v/>
      </c>
      <c r="G6" s="94" t="str">
        <f t="shared" ref="G6:K6" si="5">IF(G8&lt;&gt;2,"",IF(AND(G2&gt;0,G3&gt;0),(G2+G3+$O$2+$O$3),IF(AND(G2&gt;0,G4&gt;0),(G2+G4+$O$2+$O$4),IF(AND(G2&gt;0,G5&gt;0),(G2+G5+$O$2+$O$5),IF(AND(G3&gt;0,G4&gt;0),(G3+G4+$O$3+$O$4),IF(AND(G3&gt;0,G5&gt;0),(G3+G5+$O$3+$O$5),IF(AND(G4&gt;0,G5&gt;0),(G4+G5+$O$4+$O$5))))))))</f>
        <v/>
      </c>
      <c r="H6" s="94" t="str">
        <f t="shared" si="5"/>
        <v/>
      </c>
      <c r="I6" s="94" t="str">
        <f t="shared" si="5"/>
        <v/>
      </c>
      <c r="J6" s="94" t="str">
        <f t="shared" si="5"/>
        <v/>
      </c>
      <c r="K6" s="94" t="str">
        <f t="shared" si="5"/>
        <v/>
      </c>
      <c r="M6" s="21"/>
      <c r="O6" s="87"/>
      <c r="P6" s="99" t="str">
        <f>IF(AND(N2=0,N3=0,N4=0,N5=0),"",SUM(P2:P5))</f>
        <v/>
      </c>
      <c r="S6" s="89"/>
      <c r="T6" s="89"/>
    </row>
    <row r="7" spans="1:21" x14ac:dyDescent="0.25">
      <c r="A7" s="18"/>
      <c r="B7" s="42"/>
      <c r="C7" s="45"/>
      <c r="D7" s="48"/>
      <c r="E7" s="19" t="s">
        <v>75</v>
      </c>
      <c r="F7" s="96" t="str">
        <f>IF(AND(F8=2,F17=0),10,IF(OR(F8&lt;&gt;2,F17&lt;&gt;2),"",IF(F6&gt;F15,20,IF(F6&lt;F15,0,IF(F6=F15,10,)))))</f>
        <v/>
      </c>
      <c r="G7" s="96" t="str">
        <f t="shared" ref="G7:K7" si="6">IF(AND(G8=2,G17=0),10,IF(OR(G8&lt;&gt;2,G17&lt;&gt;2),"",IF(G6&gt;G15,20,IF(G6&lt;G15,0,IF(G6=G15,10,)))))</f>
        <v/>
      </c>
      <c r="H7" s="96" t="str">
        <f t="shared" si="6"/>
        <v/>
      </c>
      <c r="I7" s="96" t="str">
        <f t="shared" si="6"/>
        <v/>
      </c>
      <c r="J7" s="96" t="str">
        <f t="shared" si="6"/>
        <v/>
      </c>
      <c r="K7" s="96" t="str">
        <f t="shared" si="6"/>
        <v/>
      </c>
      <c r="M7" s="21"/>
      <c r="O7" s="88"/>
      <c r="P7" s="96" t="str">
        <f>IF(AND(P8=12,P17=0),25,IF(OR(P8&lt;&gt;12,P17&lt;&gt;12),"",IF(P6&gt;P15,50,IF(P6&lt;P15,0,IF(P6=P15,25,)))))</f>
        <v/>
      </c>
      <c r="S7" s="89"/>
      <c r="T7" s="89"/>
    </row>
    <row r="8" spans="1:21" x14ac:dyDescent="0.25">
      <c r="A8" s="18"/>
      <c r="B8" s="42"/>
      <c r="C8" s="45"/>
      <c r="D8" s="48"/>
      <c r="E8" s="19"/>
      <c r="F8" s="126">
        <f>COUNTIF(F2:F5,"&gt;0")</f>
        <v>0</v>
      </c>
      <c r="G8" s="126">
        <f t="shared" ref="G8:K8" si="7">COUNTIF(G2:G5,"&gt;0")</f>
        <v>0</v>
      </c>
      <c r="H8" s="126">
        <f t="shared" si="7"/>
        <v>0</v>
      </c>
      <c r="I8" s="126">
        <f t="shared" si="7"/>
        <v>0</v>
      </c>
      <c r="J8" s="126">
        <f t="shared" si="7"/>
        <v>0</v>
      </c>
      <c r="K8" s="126">
        <f t="shared" si="7"/>
        <v>0</v>
      </c>
      <c r="L8" s="126"/>
      <c r="M8" s="127"/>
      <c r="N8" s="128"/>
      <c r="O8" s="126"/>
      <c r="P8" s="126">
        <f>SUM(F8:K8)</f>
        <v>0</v>
      </c>
      <c r="S8" s="89"/>
      <c r="T8" s="89"/>
    </row>
    <row r="9" spans="1:21" x14ac:dyDescent="0.25">
      <c r="F9" s="95"/>
      <c r="O9" s="90"/>
    </row>
    <row r="10" spans="1:21" ht="22.5" x14ac:dyDescent="0.25">
      <c r="B10" s="41" t="s">
        <v>1</v>
      </c>
      <c r="C10" s="44" t="s">
        <v>3</v>
      </c>
      <c r="D10" s="47" t="s">
        <v>4</v>
      </c>
      <c r="F10" s="91" t="s">
        <v>67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72</v>
      </c>
      <c r="L10" s="91" t="s">
        <v>73</v>
      </c>
      <c r="M10" s="56" t="s">
        <v>74</v>
      </c>
      <c r="N10" s="98" t="s">
        <v>77</v>
      </c>
      <c r="O10" s="91" t="s">
        <v>4</v>
      </c>
      <c r="P10" s="98" t="s">
        <v>141</v>
      </c>
      <c r="Q10" s="80" t="s">
        <v>142</v>
      </c>
      <c r="R10" s="77"/>
      <c r="S10" s="91" t="s">
        <v>75</v>
      </c>
      <c r="T10" s="91" t="s">
        <v>76</v>
      </c>
      <c r="U10" s="56" t="s">
        <v>78</v>
      </c>
    </row>
    <row r="11" spans="1:21" x14ac:dyDescent="0.25">
      <c r="A11" s="50" t="s">
        <v>60</v>
      </c>
      <c r="B11" s="40" t="str">
        <f>Einteilung!Q129</f>
        <v/>
      </c>
      <c r="C11" s="40" t="str">
        <f>Einteilung!R129</f>
        <v/>
      </c>
      <c r="D11" s="40" t="str">
        <f>Einteilung!S129</f>
        <v/>
      </c>
      <c r="F11" s="81"/>
      <c r="G11" s="81"/>
      <c r="H11" s="81"/>
      <c r="I11" s="81"/>
      <c r="J11" s="81"/>
      <c r="K11" s="81"/>
      <c r="L11" s="81" t="str">
        <f>IF(N11=0,"",SUM(F11:K11))</f>
        <v/>
      </c>
      <c r="M11" s="105" t="str">
        <f>IF(N11=0,"",L11/N11)</f>
        <v/>
      </c>
      <c r="N11" s="81">
        <f>COUNTIF(F11:K11,"&gt;0")</f>
        <v>0</v>
      </c>
      <c r="O11" s="81" t="str">
        <f>IF(L11="","",IF(D11="kein",'HC-Berechnung'!F46,IF(D11&gt;=0,D11)))</f>
        <v/>
      </c>
      <c r="P11" s="81" t="str">
        <f>IF(L11="","",L11+(N11*O11))</f>
        <v/>
      </c>
      <c r="Q11" s="105" t="str">
        <f>IF(L11="","",P11/N11)</f>
        <v/>
      </c>
      <c r="R11" s="78"/>
      <c r="S11" s="146" t="str">
        <f>IF(OR(N11&gt;0,N12&gt;0,N13&gt;0,N14&gt;0),SUM(F16:P16),"")</f>
        <v/>
      </c>
      <c r="T11" s="146" t="str">
        <f>IF(OR(N11&gt;0,N12&gt;0,N13&gt;0,N14&gt;0),P15+S11,"")</f>
        <v/>
      </c>
      <c r="U11" s="145" t="str">
        <f>IF(AND(N11=0,N12=0,N13=0,N14=0),"",T11/(SUM(N11:N14)))</f>
        <v/>
      </c>
    </row>
    <row r="12" spans="1:21" x14ac:dyDescent="0.25">
      <c r="A12" s="51" t="str">
        <f>Einteilung!G170</f>
        <v/>
      </c>
      <c r="B12" s="40" t="str">
        <f>Einteilung!Q130</f>
        <v/>
      </c>
      <c r="C12" s="40" t="str">
        <f>Einteilung!R130</f>
        <v/>
      </c>
      <c r="D12" s="40" t="str">
        <f>Einteilung!S130</f>
        <v/>
      </c>
      <c r="F12" s="81"/>
      <c r="G12" s="81"/>
      <c r="H12" s="81"/>
      <c r="I12" s="81"/>
      <c r="J12" s="81"/>
      <c r="K12" s="81"/>
      <c r="L12" s="81" t="str">
        <f t="shared" ref="L12:L13" si="8">IF(N12=0,"",SUM(F12:K12))</f>
        <v/>
      </c>
      <c r="M12" s="105" t="str">
        <f t="shared" ref="M12:M14" si="9">IF(N12=0,"",L12/N12)</f>
        <v/>
      </c>
      <c r="N12" s="81">
        <f t="shared" ref="N12:N14" si="10">COUNTIF(F12:K12,"&gt;0")</f>
        <v>0</v>
      </c>
      <c r="O12" s="81" t="str">
        <f>IF(L12="","",IF(D12="kein",'HC-Berechnung'!F47,IF(D12&gt;=0,D12)))</f>
        <v/>
      </c>
      <c r="P12" s="81" t="str">
        <f t="shared" ref="P12:P14" si="11">IF(L12="","",L12+(N12*O12))</f>
        <v/>
      </c>
      <c r="Q12" s="105" t="str">
        <f t="shared" ref="Q12:Q14" si="12">IF(L12="","",P12/N12)</f>
        <v/>
      </c>
      <c r="R12" s="78"/>
      <c r="S12" s="147"/>
      <c r="T12" s="147"/>
      <c r="U12" s="145"/>
    </row>
    <row r="13" spans="1:21" x14ac:dyDescent="0.25">
      <c r="A13" s="51"/>
      <c r="B13" s="40" t="str">
        <f>Einteilung!Q131</f>
        <v/>
      </c>
      <c r="C13" s="40" t="str">
        <f>Einteilung!R131</f>
        <v/>
      </c>
      <c r="D13" s="40" t="str">
        <f>Einteilung!S131</f>
        <v/>
      </c>
      <c r="F13" s="81"/>
      <c r="G13" s="106"/>
      <c r="H13" s="106"/>
      <c r="I13" s="106"/>
      <c r="J13" s="106"/>
      <c r="K13" s="106"/>
      <c r="L13" s="81" t="str">
        <f t="shared" si="8"/>
        <v/>
      </c>
      <c r="M13" s="105" t="str">
        <f t="shared" si="9"/>
        <v/>
      </c>
      <c r="N13" s="81">
        <f t="shared" si="10"/>
        <v>0</v>
      </c>
      <c r="O13" s="81" t="str">
        <f>IF(L13="","",IF(D13="kein",'HC-Berechnung'!F48,IF(D13&gt;=0,D13)))</f>
        <v/>
      </c>
      <c r="P13" s="81" t="str">
        <f t="shared" si="11"/>
        <v/>
      </c>
      <c r="Q13" s="105" t="str">
        <f t="shared" si="12"/>
        <v/>
      </c>
      <c r="R13" s="78"/>
      <c r="S13" s="147"/>
      <c r="T13" s="147"/>
      <c r="U13" s="145"/>
    </row>
    <row r="14" spans="1:21" ht="13.5" thickBot="1" x14ac:dyDescent="0.3">
      <c r="A14" s="17"/>
      <c r="B14" s="40" t="str">
        <f>Einteilung!Q132</f>
        <v/>
      </c>
      <c r="C14" s="40" t="str">
        <f>Einteilung!R132</f>
        <v/>
      </c>
      <c r="D14" s="40" t="str">
        <f>Einteilung!S132</f>
        <v/>
      </c>
      <c r="F14" s="93"/>
      <c r="G14" s="93"/>
      <c r="H14" s="93"/>
      <c r="I14" s="93"/>
      <c r="J14" s="93"/>
      <c r="K14" s="93"/>
      <c r="L14" s="81" t="str">
        <f>IF(N14=0,"",SUM(F14:K14))</f>
        <v/>
      </c>
      <c r="M14" s="105" t="str">
        <f t="shared" si="9"/>
        <v/>
      </c>
      <c r="N14" s="81">
        <f t="shared" si="10"/>
        <v>0</v>
      </c>
      <c r="O14" s="81" t="str">
        <f>IF(L14="","",IF(D14="kein",'HC-Berechnung'!F49,IF(D14&gt;=0,D14)))</f>
        <v/>
      </c>
      <c r="P14" s="81" t="str">
        <f t="shared" si="11"/>
        <v/>
      </c>
      <c r="Q14" s="105" t="str">
        <f t="shared" si="12"/>
        <v/>
      </c>
      <c r="R14" s="78"/>
      <c r="S14" s="148"/>
      <c r="T14" s="148"/>
      <c r="U14" s="145"/>
    </row>
    <row r="15" spans="1:21" ht="13.5" thickTop="1" x14ac:dyDescent="0.25">
      <c r="A15" s="18"/>
      <c r="B15" s="42"/>
      <c r="C15" s="45"/>
      <c r="D15" s="48"/>
      <c r="E15" s="19" t="s">
        <v>73</v>
      </c>
      <c r="F15" s="94" t="str">
        <f>IF(F17&lt;&gt;2,"",IF(AND(F11&gt;0,F12&gt;0),(F11+F12+$O$11+$O$12),IF(AND(F11&gt;0,F13&gt;0),(F11+F13+$O$11+$O$13),IF(AND(F11&gt;0,F14&gt;0),(F11+F14+$O$11+$O$14),IF(AND(F12&gt;0,F13&gt;0),(F12+F13+$O$12+$O$13),IF(AND(F12&gt;0,F14&gt;0),(F12+F14+$O$12+$O$14),IF(AND(F13&gt;0,F14&gt;0),(F13+F14+$O$13+$O$14))))))))</f>
        <v/>
      </c>
      <c r="G15" s="94" t="str">
        <f t="shared" ref="G15:K15" si="13">IF(G17&lt;&gt;2,"",IF(AND(G11&gt;0,G12&gt;0),(G11+G12+$O$11+$O$12),IF(AND(G11&gt;0,G13&gt;0),(G11+G13+$O$11+$O$13),IF(AND(G11&gt;0,G14&gt;0),(G11+G14+$O$11+$O$14),IF(AND(G12&gt;0,G13&gt;0),(G12+G13+$O$12+$O$13),IF(AND(G12&gt;0,G14&gt;0),(G12+G14+$O$12+$O$14),IF(AND(G13&gt;0,G14&gt;0),(G13+G14+$O$13+$O$14))))))))</f>
        <v/>
      </c>
      <c r="H15" s="94" t="str">
        <f t="shared" si="13"/>
        <v/>
      </c>
      <c r="I15" s="94" t="str">
        <f t="shared" si="13"/>
        <v/>
      </c>
      <c r="J15" s="94" t="str">
        <f t="shared" si="13"/>
        <v/>
      </c>
      <c r="K15" s="94" t="str">
        <f t="shared" si="13"/>
        <v/>
      </c>
      <c r="M15" s="21"/>
      <c r="O15" s="89"/>
      <c r="P15" s="99" t="str">
        <f>IF(AND(N11=0,N12=0,N13=0,N14=0),"",SUM(P11:P14))</f>
        <v/>
      </c>
      <c r="S15" s="89"/>
      <c r="T15" s="89"/>
    </row>
    <row r="16" spans="1:21" x14ac:dyDescent="0.25">
      <c r="A16" s="18"/>
      <c r="B16" s="42"/>
      <c r="C16" s="45"/>
      <c r="D16" s="48"/>
      <c r="E16" s="19" t="s">
        <v>75</v>
      </c>
      <c r="F16" s="96" t="str">
        <f>IF(AND(F8=0,F17=2),10,IF(OR(F8&lt;&gt;2,F17&lt;&gt;2),"",IF(F6&gt;F15,0,IF(F6&lt;F15,20,IF(F6=F15,10,)))))</f>
        <v/>
      </c>
      <c r="G16" s="96" t="str">
        <f t="shared" ref="G16:K16" si="14">IF(AND(G8=0,G17=2),10,IF(OR(G8&lt;&gt;2,G17&lt;&gt;2),"",IF(G6&gt;G15,0,IF(G6&lt;G15,20,IF(G6=G15,10,)))))</f>
        <v/>
      </c>
      <c r="H16" s="96" t="str">
        <f t="shared" si="14"/>
        <v/>
      </c>
      <c r="I16" s="96" t="str">
        <f t="shared" si="14"/>
        <v/>
      </c>
      <c r="J16" s="96" t="str">
        <f t="shared" si="14"/>
        <v/>
      </c>
      <c r="K16" s="96" t="str">
        <f t="shared" si="14"/>
        <v/>
      </c>
      <c r="M16" s="21"/>
      <c r="O16" s="89"/>
      <c r="P16" s="96" t="str">
        <f>IF(AND(P8=0,P17=12),25,IF(OR(P8&lt;&gt;12,P17&lt;&gt;12),"",IF(P6&gt;P15,0,IF(P6&lt;P15,50,IF(P6=P15,25,)))))</f>
        <v/>
      </c>
      <c r="S16" s="89"/>
      <c r="T16" s="89"/>
    </row>
    <row r="17" spans="1:21" x14ac:dyDescent="0.25">
      <c r="A17" s="18"/>
      <c r="B17" s="42"/>
      <c r="C17" s="45"/>
      <c r="D17" s="48"/>
      <c r="E17" s="19"/>
      <c r="F17" s="126">
        <f>COUNTIF(F11:F14,"&gt;0")</f>
        <v>0</v>
      </c>
      <c r="G17" s="126">
        <f t="shared" ref="G17:K17" si="15">COUNTIF(G11:G14,"&gt;0")</f>
        <v>0</v>
      </c>
      <c r="H17" s="126">
        <f t="shared" si="15"/>
        <v>0</v>
      </c>
      <c r="I17" s="126">
        <f t="shared" si="15"/>
        <v>0</v>
      </c>
      <c r="J17" s="126">
        <f t="shared" si="15"/>
        <v>0</v>
      </c>
      <c r="K17" s="126">
        <f t="shared" si="15"/>
        <v>0</v>
      </c>
      <c r="L17" s="126"/>
      <c r="M17" s="127"/>
      <c r="N17" s="128"/>
      <c r="O17" s="126"/>
      <c r="P17" s="126">
        <f>SUM(F17:K17)</f>
        <v>0</v>
      </c>
      <c r="S17" s="89"/>
      <c r="T17" s="89"/>
    </row>
    <row r="18" spans="1:21" x14ac:dyDescent="0.25">
      <c r="F18" s="95"/>
    </row>
    <row r="19" spans="1:21" ht="22.5" x14ac:dyDescent="0.25">
      <c r="B19" s="41" t="s">
        <v>1</v>
      </c>
      <c r="C19" s="44" t="s">
        <v>3</v>
      </c>
      <c r="D19" s="47" t="s">
        <v>4</v>
      </c>
      <c r="F19" s="91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1" t="s">
        <v>73</v>
      </c>
      <c r="M19" s="56" t="s">
        <v>74</v>
      </c>
      <c r="N19" s="98" t="s">
        <v>77</v>
      </c>
      <c r="O19" s="91" t="s">
        <v>4</v>
      </c>
      <c r="P19" s="98" t="s">
        <v>141</v>
      </c>
      <c r="Q19" s="80" t="s">
        <v>142</v>
      </c>
      <c r="R19" s="79"/>
      <c r="S19" s="91" t="s">
        <v>75</v>
      </c>
      <c r="T19" s="91" t="s">
        <v>76</v>
      </c>
      <c r="U19" s="56" t="s">
        <v>78</v>
      </c>
    </row>
    <row r="20" spans="1:21" x14ac:dyDescent="0.25">
      <c r="A20" s="50" t="s">
        <v>61</v>
      </c>
      <c r="B20" s="40" t="str">
        <f>Einteilung!Q133</f>
        <v>Unternährer</v>
      </c>
      <c r="C20" s="40" t="str">
        <f>Einteilung!R133</f>
        <v>Peter</v>
      </c>
      <c r="D20" s="40">
        <f>Einteilung!S133</f>
        <v>24</v>
      </c>
      <c r="F20" s="81"/>
      <c r="G20" s="81"/>
      <c r="H20" s="81"/>
      <c r="I20" s="81"/>
      <c r="J20" s="81"/>
      <c r="K20" s="81"/>
      <c r="L20" s="81" t="str">
        <f>IF(N20=0,"",SUM(F20:K20))</f>
        <v/>
      </c>
      <c r="M20" s="105" t="str">
        <f>IF(N20=0,"",L20/N20)</f>
        <v/>
      </c>
      <c r="N20" s="81">
        <f>COUNTIF(F20:K20,"&gt;0")</f>
        <v>0</v>
      </c>
      <c r="O20" s="81" t="str">
        <f>IF(L20="","",IF(D20="kein",'HC-Berechnung'!F50,IF(D20&gt;=0,D20)))</f>
        <v/>
      </c>
      <c r="P20" s="81" t="str">
        <f>IF(L20="","",L20+(N20*O20))</f>
        <v/>
      </c>
      <c r="Q20" s="105" t="str">
        <f>IF(L20="","",P20/N20)</f>
        <v/>
      </c>
      <c r="R20" s="78"/>
      <c r="S20" s="146" t="str">
        <f>IF(OR(N20&gt;0,N21&gt;0,N22&gt;0,N23&gt;0),SUM(F25:P25),"")</f>
        <v/>
      </c>
      <c r="T20" s="146" t="str">
        <f>IF(OR(N20&gt;0,N21&gt;0,N22&gt;0,N23&gt;0),P24+S20,"")</f>
        <v/>
      </c>
      <c r="U20" s="145" t="str">
        <f>IF(AND(N20=0,N21=0,N22=0,N23=0),"",T20/(SUM(N20:N23)))</f>
        <v/>
      </c>
    </row>
    <row r="21" spans="1:21" x14ac:dyDescent="0.25">
      <c r="A21" s="51" t="str">
        <f>Einteilung!G171</f>
        <v>Tornados 1</v>
      </c>
      <c r="B21" s="40" t="str">
        <f>Einteilung!Q134</f>
        <v>Seiler</v>
      </c>
      <c r="C21" s="40" t="str">
        <f>Einteilung!R134</f>
        <v>Franz</v>
      </c>
      <c r="D21" s="40">
        <f>Einteilung!S134</f>
        <v>20</v>
      </c>
      <c r="F21" s="81"/>
      <c r="G21" s="81"/>
      <c r="H21" s="81"/>
      <c r="I21" s="81"/>
      <c r="J21" s="81"/>
      <c r="K21" s="81"/>
      <c r="L21" s="81" t="str">
        <f t="shared" ref="L21:L23" si="16">IF(N21=0,"",SUM(F21:K21))</f>
        <v/>
      </c>
      <c r="M21" s="105" t="str">
        <f t="shared" ref="M21:M23" si="17">IF(N21=0,"",L21/N21)</f>
        <v/>
      </c>
      <c r="N21" s="81">
        <f t="shared" ref="N21:N23" si="18">COUNTIF(F21:K21,"&gt;0")</f>
        <v>0</v>
      </c>
      <c r="O21" s="81" t="str">
        <f>IF(L21="","",IF(D21="kein",'HC-Berechnung'!F51,IF(D21&gt;=0,D21)))</f>
        <v/>
      </c>
      <c r="P21" s="81" t="str">
        <f t="shared" ref="P21:P23" si="19">IF(L21="","",L21+(N21*O21))</f>
        <v/>
      </c>
      <c r="Q21" s="105" t="str">
        <f t="shared" ref="Q21:Q23" si="20">IF(L21="","",P21/N21)</f>
        <v/>
      </c>
      <c r="R21" s="78"/>
      <c r="S21" s="147"/>
      <c r="T21" s="147"/>
      <c r="U21" s="145"/>
    </row>
    <row r="22" spans="1:21" x14ac:dyDescent="0.25">
      <c r="A22" s="51"/>
      <c r="B22" s="40" t="str">
        <f>Einteilung!Q135</f>
        <v>Hutter</v>
      </c>
      <c r="C22" s="40" t="str">
        <f>Einteilung!R135</f>
        <v>Marcel</v>
      </c>
      <c r="D22" s="40">
        <f>Einteilung!S135</f>
        <v>19</v>
      </c>
      <c r="F22" s="106"/>
      <c r="G22" s="106"/>
      <c r="H22" s="106"/>
      <c r="I22" s="106"/>
      <c r="J22" s="106"/>
      <c r="K22" s="106"/>
      <c r="L22" s="81" t="str">
        <f t="shared" si="16"/>
        <v/>
      </c>
      <c r="M22" s="105" t="str">
        <f t="shared" si="17"/>
        <v/>
      </c>
      <c r="N22" s="81">
        <f t="shared" si="18"/>
        <v>0</v>
      </c>
      <c r="O22" s="81" t="str">
        <f>IF(L22="","",IF(D22="kein",'HC-Berechnung'!F52,IF(D22&gt;=0,D22)))</f>
        <v/>
      </c>
      <c r="P22" s="81" t="str">
        <f t="shared" si="19"/>
        <v/>
      </c>
      <c r="Q22" s="105" t="str">
        <f t="shared" si="20"/>
        <v/>
      </c>
      <c r="R22" s="78"/>
      <c r="S22" s="147"/>
      <c r="T22" s="147"/>
      <c r="U22" s="145"/>
    </row>
    <row r="23" spans="1:21" ht="13.5" thickBot="1" x14ac:dyDescent="0.3">
      <c r="A23" s="17"/>
      <c r="B23" s="40" t="str">
        <f>Einteilung!Q136</f>
        <v/>
      </c>
      <c r="C23" s="40" t="str">
        <f>Einteilung!R136</f>
        <v/>
      </c>
      <c r="D23" s="40" t="str">
        <f>Einteilung!S136</f>
        <v/>
      </c>
      <c r="F23" s="93"/>
      <c r="G23" s="93"/>
      <c r="H23" s="93"/>
      <c r="I23" s="93"/>
      <c r="J23" s="93"/>
      <c r="K23" s="93"/>
      <c r="L23" s="81" t="str">
        <f t="shared" si="16"/>
        <v/>
      </c>
      <c r="M23" s="105" t="str">
        <f t="shared" si="17"/>
        <v/>
      </c>
      <c r="N23" s="81">
        <f t="shared" si="18"/>
        <v>0</v>
      </c>
      <c r="O23" s="81" t="str">
        <f>IF(L23="","",IF(D23="kein",'HC-Berechnung'!F53,IF(D23&gt;=0,D23)))</f>
        <v/>
      </c>
      <c r="P23" s="81" t="str">
        <f t="shared" si="19"/>
        <v/>
      </c>
      <c r="Q23" s="105" t="str">
        <f t="shared" si="20"/>
        <v/>
      </c>
      <c r="R23" s="78"/>
      <c r="S23" s="148"/>
      <c r="T23" s="148"/>
      <c r="U23" s="145"/>
    </row>
    <row r="24" spans="1:21" ht="13.5" thickTop="1" x14ac:dyDescent="0.25">
      <c r="A24" s="18"/>
      <c r="B24" s="42"/>
      <c r="C24" s="45"/>
      <c r="D24" s="48"/>
      <c r="E24" s="19" t="s">
        <v>73</v>
      </c>
      <c r="F24" s="94" t="str">
        <f>IF(F26&lt;&gt;2,"",IF(AND(F20&gt;0,F21&gt;0),(F20+F21+$O$20+$O$21),IF(AND(F20&gt;0,F22&gt;0),(F20+F22+$O$20+$O$22),IF(AND(F20&gt;0,F23&gt;0),(F20+F23+$O$20+$O$23),IF(AND(F21&gt;0,F22&gt;0),(F21+F22+$O$21+$O$22),IF(AND(F21&gt;0,F23&gt;0),(F21+F23+$O$21+$O$23),IF(AND(F22&gt;0,F23&gt;0),(F22+F23+$O$22+$O$23))))))))</f>
        <v/>
      </c>
      <c r="G24" s="94" t="str">
        <f t="shared" ref="G24:K24" si="21">IF(G26&lt;&gt;2,"",IF(AND(G20&gt;0,G21&gt;0),(G20+G21+$O$20+$O$21),IF(AND(G20&gt;0,G22&gt;0),(G20+G22+$O$20+$O$22),IF(AND(G20&gt;0,G23&gt;0),(G20+G23+$O$20+$O$23),IF(AND(G21&gt;0,G22&gt;0),(G21+G22+$O$21+$O$22),IF(AND(G21&gt;0,G23&gt;0),(G21+G23+$O$21+$O$23),IF(AND(G22&gt;0,G23&gt;0),(G22+G23+$O$22+$O$23))))))))</f>
        <v/>
      </c>
      <c r="H24" s="94" t="str">
        <f t="shared" si="21"/>
        <v/>
      </c>
      <c r="I24" s="94" t="str">
        <f t="shared" si="21"/>
        <v/>
      </c>
      <c r="J24" s="94" t="str">
        <f t="shared" si="21"/>
        <v/>
      </c>
      <c r="K24" s="94" t="str">
        <f t="shared" si="21"/>
        <v/>
      </c>
      <c r="M24" s="21"/>
      <c r="O24" s="87"/>
      <c r="P24" s="99" t="str">
        <f>IF(AND(N20=0,N21=0,N22=0,N23=0),"",SUM(P20:P23))</f>
        <v/>
      </c>
      <c r="S24" s="89"/>
      <c r="T24" s="89"/>
    </row>
    <row r="25" spans="1:21" x14ac:dyDescent="0.25">
      <c r="A25" s="18"/>
      <c r="B25" s="42"/>
      <c r="C25" s="45"/>
      <c r="D25" s="48"/>
      <c r="E25" s="19" t="s">
        <v>75</v>
      </c>
      <c r="F25" s="96" t="str">
        <f>IF(AND(F26=2,F35=0),10,IF(OR(F26&lt;&gt;2,F35&lt;&gt;2),"",IF(F24&gt;F33,20,IF(F24&lt;F33,0,IF(F24=F33,10,)))))</f>
        <v/>
      </c>
      <c r="G25" s="96" t="str">
        <f t="shared" ref="G25:K25" si="22">IF(AND(G26=2,G35=0),10,IF(OR(G26&lt;&gt;2,G35&lt;&gt;2),"",IF(G24&gt;G33,20,IF(G24&lt;G33,0,IF(G24=G33,10,)))))</f>
        <v/>
      </c>
      <c r="H25" s="96" t="str">
        <f t="shared" si="22"/>
        <v/>
      </c>
      <c r="I25" s="96" t="str">
        <f t="shared" si="22"/>
        <v/>
      </c>
      <c r="J25" s="96" t="str">
        <f t="shared" si="22"/>
        <v/>
      </c>
      <c r="K25" s="96" t="str">
        <f t="shared" si="22"/>
        <v/>
      </c>
      <c r="M25" s="21"/>
      <c r="O25" s="88"/>
      <c r="P25" s="96" t="str">
        <f>IF(AND(P26=12,P35=0),25,IF(OR(P26&lt;&gt;12,P35&lt;&gt;12),"",IF(P24&gt;P33,50,IF(P24&lt;P33,0,IF(P24=P33,25,)))))</f>
        <v/>
      </c>
      <c r="S25" s="89"/>
      <c r="T25" s="89"/>
    </row>
    <row r="26" spans="1:21" x14ac:dyDescent="0.25">
      <c r="A26" s="18"/>
      <c r="B26" s="42"/>
      <c r="C26" s="45"/>
      <c r="D26" s="48"/>
      <c r="E26" s="19"/>
      <c r="F26" s="126">
        <f>COUNTIF(F20:F23,"&gt;0")</f>
        <v>0</v>
      </c>
      <c r="G26" s="126">
        <f t="shared" ref="G26:K26" si="23">COUNTIF(G20:G23,"&gt;0")</f>
        <v>0</v>
      </c>
      <c r="H26" s="126">
        <f t="shared" si="23"/>
        <v>0</v>
      </c>
      <c r="I26" s="126">
        <f t="shared" si="23"/>
        <v>0</v>
      </c>
      <c r="J26" s="126">
        <f t="shared" si="23"/>
        <v>0</v>
      </c>
      <c r="K26" s="126">
        <f t="shared" si="23"/>
        <v>0</v>
      </c>
      <c r="L26" s="126"/>
      <c r="M26" s="127"/>
      <c r="N26" s="126"/>
      <c r="O26" s="126"/>
      <c r="P26" s="126">
        <f>SUM(F26:K26)</f>
        <v>0</v>
      </c>
      <c r="S26" s="89"/>
      <c r="T26" s="89"/>
      <c r="U26" s="21"/>
    </row>
    <row r="27" spans="1:21" x14ac:dyDescent="0.25">
      <c r="F27" s="95"/>
    </row>
    <row r="28" spans="1:21" ht="22.5" x14ac:dyDescent="0.25">
      <c r="B28" s="41" t="s">
        <v>1</v>
      </c>
      <c r="C28" s="44" t="s">
        <v>3</v>
      </c>
      <c r="D28" s="47" t="s">
        <v>4</v>
      </c>
      <c r="F28" s="91" t="s">
        <v>67</v>
      </c>
      <c r="G28" s="91" t="s">
        <v>68</v>
      </c>
      <c r="H28" s="91" t="s">
        <v>69</v>
      </c>
      <c r="I28" s="91" t="s">
        <v>70</v>
      </c>
      <c r="J28" s="91" t="s">
        <v>71</v>
      </c>
      <c r="K28" s="91" t="s">
        <v>72</v>
      </c>
      <c r="L28" s="91" t="s">
        <v>73</v>
      </c>
      <c r="M28" s="56" t="s">
        <v>74</v>
      </c>
      <c r="N28" s="98" t="s">
        <v>77</v>
      </c>
      <c r="O28" s="91" t="s">
        <v>4</v>
      </c>
      <c r="P28" s="98" t="s">
        <v>141</v>
      </c>
      <c r="Q28" s="80" t="s">
        <v>142</v>
      </c>
      <c r="R28" s="79"/>
      <c r="S28" s="91" t="s">
        <v>75</v>
      </c>
      <c r="T28" s="91" t="s">
        <v>76</v>
      </c>
      <c r="U28" s="56" t="s">
        <v>78</v>
      </c>
    </row>
    <row r="29" spans="1:21" x14ac:dyDescent="0.25">
      <c r="A29" s="50" t="s">
        <v>62</v>
      </c>
      <c r="B29" s="40" t="str">
        <f>Einteilung!Q137</f>
        <v>Sieber</v>
      </c>
      <c r="C29" s="40" t="str">
        <f>Einteilung!R137</f>
        <v>Heini</v>
      </c>
      <c r="D29" s="40" t="str">
        <f>Einteilung!S137</f>
        <v>kein</v>
      </c>
      <c r="F29" s="81"/>
      <c r="G29" s="81"/>
      <c r="H29" s="81"/>
      <c r="I29" s="81"/>
      <c r="J29" s="81"/>
      <c r="K29" s="81"/>
      <c r="L29" s="81" t="str">
        <f>IF(N29=0,"",SUM(F29:K29))</f>
        <v/>
      </c>
      <c r="M29" s="105" t="str">
        <f>IF(N29=0,"",L29/N29)</f>
        <v/>
      </c>
      <c r="N29" s="81">
        <f>COUNTIF(F29:K29,"&gt;0")</f>
        <v>0</v>
      </c>
      <c r="O29" s="81" t="str">
        <f>IF(L29="","",IF(D29="kein",'HC-Berechnung'!F54,IF(D29&gt;=0,D29)))</f>
        <v/>
      </c>
      <c r="P29" s="81" t="str">
        <f>IF(L29="","",L29+(N29*O29))</f>
        <v/>
      </c>
      <c r="Q29" s="105" t="str">
        <f>IF(L29="","",P29/N29)</f>
        <v/>
      </c>
      <c r="R29" s="78"/>
      <c r="S29" s="146" t="str">
        <f>IF(OR(N29&gt;0,N30&gt;0,N31&gt;0,N32&gt;0),SUM(F34:P34),"")</f>
        <v/>
      </c>
      <c r="T29" s="146" t="str">
        <f>IF(OR(N29&gt;0,N30&gt;0,N31&gt;0,N32&gt;0),P33+S29,"")</f>
        <v/>
      </c>
      <c r="U29" s="145" t="str">
        <f>IF(AND(N29=0,N30=0,N31=0,N32=0),"",T29/(SUM(N29:N32)))</f>
        <v/>
      </c>
    </row>
    <row r="30" spans="1:21" x14ac:dyDescent="0.25">
      <c r="A30" s="51" t="str">
        <f>Einteilung!G172</f>
        <v>BVR 2</v>
      </c>
      <c r="B30" s="40" t="str">
        <f>Einteilung!Q138</f>
        <v>Kalkman</v>
      </c>
      <c r="C30" s="40" t="str">
        <f>Einteilung!R138</f>
        <v>Iris</v>
      </c>
      <c r="D30" s="40" t="str">
        <f>Einteilung!S138</f>
        <v>kein</v>
      </c>
      <c r="F30" s="81"/>
      <c r="G30" s="81"/>
      <c r="H30" s="81"/>
      <c r="I30" s="81"/>
      <c r="J30" s="81"/>
      <c r="K30" s="81"/>
      <c r="L30" s="81" t="str">
        <f t="shared" ref="L30:L32" si="24">IF(N30=0,"",SUM(F30:K30))</f>
        <v/>
      </c>
      <c r="M30" s="105" t="str">
        <f t="shared" ref="M30:M32" si="25">IF(N30=0,"",L30/N30)</f>
        <v/>
      </c>
      <c r="N30" s="81">
        <f t="shared" ref="N30:N32" si="26">COUNTIF(F30:K30,"&gt;0")</f>
        <v>0</v>
      </c>
      <c r="O30" s="81" t="str">
        <f>IF(L30="","",IF(D30="kein",'HC-Berechnung'!F55,IF(D30&gt;=0,D30)))</f>
        <v/>
      </c>
      <c r="P30" s="81" t="str">
        <f t="shared" ref="P30:P32" si="27">IF(L30="","",L30+(N30*O30))</f>
        <v/>
      </c>
      <c r="Q30" s="105" t="str">
        <f t="shared" ref="Q30:Q32" si="28">IF(L30="","",P30/N30)</f>
        <v/>
      </c>
      <c r="R30" s="78"/>
      <c r="S30" s="147"/>
      <c r="T30" s="147"/>
      <c r="U30" s="145"/>
    </row>
    <row r="31" spans="1:21" x14ac:dyDescent="0.25">
      <c r="A31" s="51"/>
      <c r="B31" s="40" t="str">
        <f>Einteilung!Q139</f>
        <v>Kalkman</v>
      </c>
      <c r="C31" s="40" t="str">
        <f>Einteilung!R139</f>
        <v>Jarden</v>
      </c>
      <c r="D31" s="40" t="str">
        <f>Einteilung!S139</f>
        <v>kein</v>
      </c>
      <c r="F31" s="106"/>
      <c r="G31" s="106"/>
      <c r="H31" s="106"/>
      <c r="I31" s="106"/>
      <c r="J31" s="106"/>
      <c r="K31" s="106"/>
      <c r="L31" s="81" t="str">
        <f t="shared" si="24"/>
        <v/>
      </c>
      <c r="M31" s="105" t="str">
        <f t="shared" si="25"/>
        <v/>
      </c>
      <c r="N31" s="81">
        <f t="shared" si="26"/>
        <v>0</v>
      </c>
      <c r="O31" s="81" t="str">
        <f>IF(L31="","",IF(D31="kein",'HC-Berechnung'!F56,IF(D31&gt;=0,D31)))</f>
        <v/>
      </c>
      <c r="P31" s="81" t="str">
        <f t="shared" si="27"/>
        <v/>
      </c>
      <c r="Q31" s="105" t="str">
        <f t="shared" si="28"/>
        <v/>
      </c>
      <c r="R31" s="78"/>
      <c r="S31" s="147"/>
      <c r="T31" s="147"/>
      <c r="U31" s="145"/>
    </row>
    <row r="32" spans="1:21" ht="13.5" thickBot="1" x14ac:dyDescent="0.3">
      <c r="A32" s="17"/>
      <c r="B32" s="40" t="str">
        <f>Einteilung!Q140</f>
        <v>Torsello</v>
      </c>
      <c r="C32" s="40" t="str">
        <f>Einteilung!R140</f>
        <v>Marco</v>
      </c>
      <c r="D32" s="40" t="str">
        <f>Einteilung!S140</f>
        <v>kein</v>
      </c>
      <c r="F32" s="93"/>
      <c r="G32" s="93"/>
      <c r="H32" s="93"/>
      <c r="I32" s="93"/>
      <c r="J32" s="93"/>
      <c r="K32" s="93"/>
      <c r="L32" s="81" t="str">
        <f t="shared" si="24"/>
        <v/>
      </c>
      <c r="M32" s="105" t="str">
        <f t="shared" si="25"/>
        <v/>
      </c>
      <c r="N32" s="81">
        <f t="shared" si="26"/>
        <v>0</v>
      </c>
      <c r="O32" s="81" t="str">
        <f>IF(L32="","",IF(D32="kein",'HC-Berechnung'!F57,IF(D32&gt;=0,D32)))</f>
        <v/>
      </c>
      <c r="P32" s="81" t="str">
        <f t="shared" si="27"/>
        <v/>
      </c>
      <c r="Q32" s="105" t="str">
        <f t="shared" si="28"/>
        <v/>
      </c>
      <c r="R32" s="78"/>
      <c r="S32" s="148"/>
      <c r="T32" s="148"/>
      <c r="U32" s="145"/>
    </row>
    <row r="33" spans="1:21" ht="13.5" thickTop="1" x14ac:dyDescent="0.25">
      <c r="A33" s="18"/>
      <c r="B33" s="42"/>
      <c r="C33" s="45"/>
      <c r="D33" s="48"/>
      <c r="E33" s="19" t="s">
        <v>73</v>
      </c>
      <c r="F33" s="94" t="str">
        <f>IF(F35&lt;&gt;2,"",IF(AND(F29&gt;0,F30&gt;0),(F29+F30+$O$29+$O$30),IF(AND(F29&gt;0,F31&gt;0),(F29+F31+$O$29+$O$31),IF(AND(F29&gt;0,F32&gt;0),(F29+F32+$O$29+$O$32),IF(AND(F30&gt;0,F31&gt;0),(F30+F31+$O$30+$O$31),IF(AND(F30&gt;0,F32&gt;0),(F30+F32+$O$30+$O$32),IF(AND(F31&gt;0,F32&gt;0),(F31+F32+$O$31+$O$32))))))))</f>
        <v/>
      </c>
      <c r="G33" s="94" t="str">
        <f t="shared" ref="G33:K33" si="29">IF(G35&lt;&gt;2,"",IF(AND(G29&gt;0,G30&gt;0),(G29+G30+$O$29+$O$30),IF(AND(G29&gt;0,G31&gt;0),(G29+G31+$O$29+$O$31),IF(AND(G29&gt;0,G32&gt;0),(G29+G32+$O$29+$O$32),IF(AND(G30&gt;0,G31&gt;0),(G30+G31+$O$30+$O$31),IF(AND(G30&gt;0,G32&gt;0),(G30+G32+$O$30+$O$32),IF(AND(G31&gt;0,G32&gt;0),(G31+G32+$O$31+$O$32))))))))</f>
        <v/>
      </c>
      <c r="H33" s="94" t="str">
        <f t="shared" si="29"/>
        <v/>
      </c>
      <c r="I33" s="94" t="str">
        <f t="shared" si="29"/>
        <v/>
      </c>
      <c r="J33" s="94" t="str">
        <f t="shared" si="29"/>
        <v/>
      </c>
      <c r="K33" s="94" t="str">
        <f t="shared" si="29"/>
        <v/>
      </c>
      <c r="M33" s="21"/>
      <c r="O33" s="87"/>
      <c r="P33" s="99" t="str">
        <f>IF(AND(N29=0,N30=0,N31=0,N32=0),"",SUM(P29:P32))</f>
        <v/>
      </c>
      <c r="S33" s="89"/>
      <c r="T33" s="89"/>
    </row>
    <row r="34" spans="1:21" x14ac:dyDescent="0.25">
      <c r="A34" s="18"/>
      <c r="B34" s="42"/>
      <c r="C34" s="45"/>
      <c r="D34" s="48"/>
      <c r="E34" s="19" t="s">
        <v>75</v>
      </c>
      <c r="F34" s="96" t="str">
        <f>IF(AND(F26=0,F35=2),10,IF(OR(F26&lt;&gt;2,F35&lt;&gt;2),"",IF(F24&gt;F33,0,IF(F24&lt;F33,20,IF(F24=F33,10,)))))</f>
        <v/>
      </c>
      <c r="G34" s="96" t="str">
        <f t="shared" ref="G34:K34" si="30">IF(AND(G26=0,G35=2),10,IF(OR(G26&lt;&gt;2,G35&lt;&gt;2),"",IF(G24&gt;G33,0,IF(G24&lt;G33,20,IF(G24=G33,10,)))))</f>
        <v/>
      </c>
      <c r="H34" s="96" t="str">
        <f t="shared" si="30"/>
        <v/>
      </c>
      <c r="I34" s="96" t="str">
        <f t="shared" si="30"/>
        <v/>
      </c>
      <c r="J34" s="96" t="str">
        <f t="shared" si="30"/>
        <v/>
      </c>
      <c r="K34" s="96" t="str">
        <f t="shared" si="30"/>
        <v/>
      </c>
      <c r="M34" s="21"/>
      <c r="O34" s="88"/>
      <c r="P34" s="96" t="str">
        <f>IF(AND(P26=0,P35=12),25,IF(OR(P26&lt;&gt;12,P35&lt;&gt;12),"",IF(P24&gt;P33,0,IF(P24&lt;P33,50,IF(P24=P33,25,)))))</f>
        <v/>
      </c>
      <c r="S34" s="89"/>
      <c r="T34" s="89"/>
    </row>
    <row r="35" spans="1:21" x14ac:dyDescent="0.25">
      <c r="A35" s="18"/>
      <c r="B35" s="42"/>
      <c r="C35" s="45"/>
      <c r="D35" s="48"/>
      <c r="F35" s="126">
        <f>COUNTIF(F29:F32,"&gt;0")</f>
        <v>0</v>
      </c>
      <c r="G35" s="126">
        <f t="shared" ref="G35:K35" si="31">COUNTIF(G29:G32,"&gt;0")</f>
        <v>0</v>
      </c>
      <c r="H35" s="126">
        <f t="shared" si="31"/>
        <v>0</v>
      </c>
      <c r="I35" s="126">
        <f t="shared" si="31"/>
        <v>0</v>
      </c>
      <c r="J35" s="126">
        <f t="shared" si="31"/>
        <v>0</v>
      </c>
      <c r="K35" s="126">
        <f t="shared" si="31"/>
        <v>0</v>
      </c>
      <c r="L35" s="126"/>
      <c r="M35" s="127"/>
      <c r="N35" s="126"/>
      <c r="O35" s="126"/>
      <c r="P35" s="126">
        <f>SUM(F35:K35)</f>
        <v>0</v>
      </c>
      <c r="S35" s="89"/>
      <c r="T35" s="89"/>
      <c r="U35" s="21"/>
    </row>
    <row r="36" spans="1:21" x14ac:dyDescent="0.25">
      <c r="F36" s="95"/>
    </row>
    <row r="37" spans="1:21" ht="22.5" x14ac:dyDescent="0.25">
      <c r="B37" s="41" t="s">
        <v>1</v>
      </c>
      <c r="C37" s="44" t="s">
        <v>3</v>
      </c>
      <c r="D37" s="47" t="s">
        <v>4</v>
      </c>
      <c r="F37" s="91" t="s">
        <v>67</v>
      </c>
      <c r="G37" s="91" t="s">
        <v>68</v>
      </c>
      <c r="H37" s="91" t="s">
        <v>69</v>
      </c>
      <c r="I37" s="91" t="s">
        <v>70</v>
      </c>
      <c r="J37" s="91" t="s">
        <v>71</v>
      </c>
      <c r="K37" s="91" t="s">
        <v>72</v>
      </c>
      <c r="L37" s="91" t="s">
        <v>73</v>
      </c>
      <c r="M37" s="56" t="s">
        <v>74</v>
      </c>
      <c r="N37" s="98" t="s">
        <v>77</v>
      </c>
      <c r="O37" s="91" t="s">
        <v>4</v>
      </c>
      <c r="P37" s="98" t="s">
        <v>141</v>
      </c>
      <c r="Q37" s="80" t="s">
        <v>142</v>
      </c>
      <c r="R37" s="79"/>
      <c r="S37" s="91" t="s">
        <v>75</v>
      </c>
      <c r="T37" s="91" t="s">
        <v>76</v>
      </c>
      <c r="U37" s="56" t="s">
        <v>78</v>
      </c>
    </row>
    <row r="38" spans="1:21" x14ac:dyDescent="0.25">
      <c r="A38" s="50" t="s">
        <v>63</v>
      </c>
      <c r="B38" s="40" t="str">
        <f>Einteilung!Q141</f>
        <v>Schönenberger</v>
      </c>
      <c r="C38" s="40" t="str">
        <f>Einteilung!R141</f>
        <v>Myrta</v>
      </c>
      <c r="D38" s="40" t="str">
        <f>Einteilung!S141</f>
        <v>kein</v>
      </c>
      <c r="F38" s="81"/>
      <c r="G38" s="81"/>
      <c r="H38" s="81"/>
      <c r="I38" s="81"/>
      <c r="J38" s="81"/>
      <c r="K38" s="81"/>
      <c r="L38" s="81" t="str">
        <f>IF(N38=0,"",SUM(F38:K38))</f>
        <v/>
      </c>
      <c r="M38" s="105" t="str">
        <f>IF(N38=0,"",L38/N38)</f>
        <v/>
      </c>
      <c r="N38" s="81">
        <f>COUNTIF(F38:K38,"&gt;0")</f>
        <v>0</v>
      </c>
      <c r="O38" s="81" t="str">
        <f>IF(L38="","",IF(D38="kein",'HC-Berechnung'!F58,IF(D38&gt;=0,D38)))</f>
        <v/>
      </c>
      <c r="P38" s="81" t="str">
        <f>IF(L38="","",L38+(N38*O38))</f>
        <v/>
      </c>
      <c r="Q38" s="105" t="str">
        <f>IF(L38="","",P38/N38)</f>
        <v/>
      </c>
      <c r="R38" s="78"/>
      <c r="S38" s="146" t="str">
        <f>IF(OR(N38&gt;0,N39&gt;0,N40&gt;0,N41&gt;0),SUM(F43:P43),"")</f>
        <v/>
      </c>
      <c r="T38" s="146" t="str">
        <f>IF(OR(N38&gt;0,N39&gt;0,N40&gt;0,N41&gt;0),P42+S38,"")</f>
        <v/>
      </c>
      <c r="U38" s="145" t="str">
        <f>IF(AND(N38=0,N39=0,N40=0,N41=0),"",T38/(SUM(N38:N41)))</f>
        <v/>
      </c>
    </row>
    <row r="39" spans="1:21" x14ac:dyDescent="0.25">
      <c r="A39" s="51" t="str">
        <f>Einteilung!G173</f>
        <v>Tornados 2</v>
      </c>
      <c r="B39" s="40" t="str">
        <f>Einteilung!Q142</f>
        <v>Zeberli</v>
      </c>
      <c r="C39" s="40" t="str">
        <f>Einteilung!R142</f>
        <v>Jacqueline</v>
      </c>
      <c r="D39" s="40" t="str">
        <f>Einteilung!S142</f>
        <v>kein</v>
      </c>
      <c r="F39" s="81"/>
      <c r="G39" s="81"/>
      <c r="H39" s="81"/>
      <c r="I39" s="81"/>
      <c r="J39" s="81"/>
      <c r="K39" s="81"/>
      <c r="L39" s="81" t="str">
        <f t="shared" ref="L39:L41" si="32">IF(N39=0,"",SUM(F39:K39))</f>
        <v/>
      </c>
      <c r="M39" s="105" t="str">
        <f t="shared" ref="M39:M41" si="33">IF(N39=0,"",L39/N39)</f>
        <v/>
      </c>
      <c r="N39" s="81">
        <f t="shared" ref="N39:N41" si="34">COUNTIF(F39:K39,"&gt;0")</f>
        <v>0</v>
      </c>
      <c r="O39" s="81" t="str">
        <f>IF(L39="","",IF(D39="kein",'HC-Berechnung'!F59,IF(D39&gt;=0,D39)))</f>
        <v/>
      </c>
      <c r="P39" s="81" t="str">
        <f t="shared" ref="P39:P41" si="35">IF(L39="","",L39+(N39*O39))</f>
        <v/>
      </c>
      <c r="Q39" s="105" t="str">
        <f t="shared" ref="Q39:Q41" si="36">IF(L39="","",P39/N39)</f>
        <v/>
      </c>
      <c r="R39" s="78"/>
      <c r="S39" s="147"/>
      <c r="T39" s="147"/>
      <c r="U39" s="145"/>
    </row>
    <row r="40" spans="1:21" x14ac:dyDescent="0.25">
      <c r="A40" s="51"/>
      <c r="B40" s="40" t="str">
        <f>Einteilung!Q143</f>
        <v>Kalt</v>
      </c>
      <c r="C40" s="40" t="str">
        <f>Einteilung!R143</f>
        <v>Angela</v>
      </c>
      <c r="D40" s="40">
        <f>Einteilung!S143</f>
        <v>29</v>
      </c>
      <c r="F40" s="106"/>
      <c r="G40" s="106"/>
      <c r="H40" s="106"/>
      <c r="I40" s="106"/>
      <c r="J40" s="106"/>
      <c r="K40" s="106"/>
      <c r="L40" s="81" t="str">
        <f t="shared" si="32"/>
        <v/>
      </c>
      <c r="M40" s="105" t="str">
        <f t="shared" si="33"/>
        <v/>
      </c>
      <c r="N40" s="81">
        <f t="shared" si="34"/>
        <v>0</v>
      </c>
      <c r="O40" s="81" t="str">
        <f>IF(L40="","",IF(D40="kein",'HC-Berechnung'!F60,IF(D40&gt;=0,D40)))</f>
        <v/>
      </c>
      <c r="P40" s="81" t="str">
        <f t="shared" si="35"/>
        <v/>
      </c>
      <c r="Q40" s="105" t="str">
        <f t="shared" si="36"/>
        <v/>
      </c>
      <c r="R40" s="78"/>
      <c r="S40" s="147"/>
      <c r="T40" s="147"/>
      <c r="U40" s="145"/>
    </row>
    <row r="41" spans="1:21" ht="13.5" thickBot="1" x14ac:dyDescent="0.3">
      <c r="A41" s="17"/>
      <c r="B41" s="40" t="str">
        <f>Einteilung!Q144</f>
        <v>Bächler</v>
      </c>
      <c r="C41" s="40" t="str">
        <f>Einteilung!R144</f>
        <v>Sandro</v>
      </c>
      <c r="D41" s="40" t="str">
        <f>Einteilung!S144</f>
        <v>kein</v>
      </c>
      <c r="F41" s="93"/>
      <c r="G41" s="93"/>
      <c r="H41" s="93"/>
      <c r="I41" s="93"/>
      <c r="J41" s="93"/>
      <c r="K41" s="93"/>
      <c r="L41" s="81" t="str">
        <f t="shared" si="32"/>
        <v/>
      </c>
      <c r="M41" s="105" t="str">
        <f t="shared" si="33"/>
        <v/>
      </c>
      <c r="N41" s="81">
        <f t="shared" si="34"/>
        <v>0</v>
      </c>
      <c r="O41" s="81" t="str">
        <f>IF(L41="","",IF(D41="kein",'HC-Berechnung'!F61,IF(D41&gt;=0,D41)))</f>
        <v/>
      </c>
      <c r="P41" s="81" t="str">
        <f t="shared" si="35"/>
        <v/>
      </c>
      <c r="Q41" s="105" t="str">
        <f t="shared" si="36"/>
        <v/>
      </c>
      <c r="R41" s="78"/>
      <c r="S41" s="148"/>
      <c r="T41" s="148"/>
      <c r="U41" s="145"/>
    </row>
    <row r="42" spans="1:21" ht="13.5" thickTop="1" x14ac:dyDescent="0.25">
      <c r="A42" s="18"/>
      <c r="B42" s="42"/>
      <c r="C42" s="45"/>
      <c r="D42" s="48"/>
      <c r="E42" s="19" t="s">
        <v>73</v>
      </c>
      <c r="F42" s="94" t="str">
        <f>IF(F44&lt;&gt;2,"",IF(AND(F38&gt;0,F39&gt;0),(F38+F39+$O$38+$O$39),IF(AND(F38&gt;0,F40&gt;0),(F38+F40+$O$38+$O$40),IF(AND(F38&gt;0,F41&gt;0),(F38+F41+$O$38+$O$41),IF(AND(F39&gt;0,F40&gt;0),(F39+F40+$O$39+$O$40),IF(AND(F39&gt;0,F41&gt;0),(F39+F41+$O$39+$O$41),IF(AND(F40&gt;0,F41&gt;0),(F40+F41+$O$40+$O$41))))))))</f>
        <v/>
      </c>
      <c r="G42" s="94" t="str">
        <f t="shared" ref="G42:K42" si="37">IF(G44&lt;&gt;2,"",IF(AND(G38&gt;0,G39&gt;0),(G38+G39+$O$38+$O$39),IF(AND(G38&gt;0,G40&gt;0),(G38+G40+$O$38+$O$40),IF(AND(G38&gt;0,G41&gt;0),(G38+G41+$O$38+$O$41),IF(AND(G39&gt;0,G40&gt;0),(G39+G40+$O$39+$O$40),IF(AND(G39&gt;0,G41&gt;0),(G39+G41+$O$39+$O$41),IF(AND(G40&gt;0,G41&gt;0),(G40+G41+$O$40+$O$41))))))))</f>
        <v/>
      </c>
      <c r="H42" s="94" t="str">
        <f t="shared" si="37"/>
        <v/>
      </c>
      <c r="I42" s="94" t="str">
        <f t="shared" si="37"/>
        <v/>
      </c>
      <c r="J42" s="94" t="str">
        <f t="shared" si="37"/>
        <v/>
      </c>
      <c r="K42" s="94" t="str">
        <f t="shared" si="37"/>
        <v/>
      </c>
      <c r="M42" s="21"/>
      <c r="O42" s="87"/>
      <c r="P42" s="99" t="str">
        <f>IF(AND(N38=0,N39=0,N40=0,N41=0),"",SUM(P38:P41))</f>
        <v/>
      </c>
      <c r="S42" s="89"/>
      <c r="T42" s="89"/>
    </row>
    <row r="43" spans="1:21" x14ac:dyDescent="0.25">
      <c r="A43" s="18"/>
      <c r="B43" s="42"/>
      <c r="C43" s="45"/>
      <c r="D43" s="48"/>
      <c r="E43" s="19" t="s">
        <v>75</v>
      </c>
      <c r="F43" s="96" t="str">
        <f>IF(AND(F44=2,F53=0),10,IF(OR(F44&lt;&gt;2,F53&lt;&gt;2),"",IF(F42&gt;F51,20,IF(F42&lt;F51,0,IF(F42=F51,10,)))))</f>
        <v/>
      </c>
      <c r="G43" s="96" t="str">
        <f t="shared" ref="G43:K43" si="38">IF(AND(G44=2,G53=0),10,IF(OR(G44&lt;&gt;2,G53&lt;&gt;2),"",IF(G42&gt;G51,20,IF(G42&lt;G51,0,IF(G42=G51,10,)))))</f>
        <v/>
      </c>
      <c r="H43" s="96" t="str">
        <f t="shared" si="38"/>
        <v/>
      </c>
      <c r="I43" s="96" t="str">
        <f t="shared" si="38"/>
        <v/>
      </c>
      <c r="J43" s="96" t="str">
        <f t="shared" si="38"/>
        <v/>
      </c>
      <c r="K43" s="96" t="str">
        <f t="shared" si="38"/>
        <v/>
      </c>
      <c r="M43" s="21"/>
      <c r="O43" s="88"/>
      <c r="P43" s="96" t="str">
        <f>IF(AND(P44=12,P53=0),25,IF(OR(P44&lt;&gt;12,P53&lt;&gt;12),"",IF(P42&gt;P51,50,IF(P42&lt;P51,0,IF(P42=P51,25,)))))</f>
        <v/>
      </c>
      <c r="S43" s="89"/>
      <c r="T43" s="89"/>
    </row>
    <row r="44" spans="1:21" x14ac:dyDescent="0.25">
      <c r="A44" s="18"/>
      <c r="B44" s="42"/>
      <c r="C44" s="45"/>
      <c r="D44" s="48"/>
      <c r="F44" s="126">
        <f>COUNTIF(F38:F41,"&gt;0")</f>
        <v>0</v>
      </c>
      <c r="G44" s="126">
        <f t="shared" ref="G44:J44" si="39">COUNTIF(G38:G41,"&gt;0")</f>
        <v>0</v>
      </c>
      <c r="H44" s="126">
        <f t="shared" si="39"/>
        <v>0</v>
      </c>
      <c r="I44" s="126">
        <f t="shared" si="39"/>
        <v>0</v>
      </c>
      <c r="J44" s="126">
        <f t="shared" si="39"/>
        <v>0</v>
      </c>
      <c r="K44" s="126">
        <f>COUNTIF(K38:K41,"&gt;0")</f>
        <v>0</v>
      </c>
      <c r="L44" s="126"/>
      <c r="M44" s="127"/>
      <c r="N44" s="126"/>
      <c r="O44" s="126"/>
      <c r="P44" s="126">
        <f>SUM(F44:K44)</f>
        <v>0</v>
      </c>
      <c r="S44" s="89"/>
      <c r="T44" s="89"/>
      <c r="U44" s="21"/>
    </row>
    <row r="45" spans="1:21" x14ac:dyDescent="0.25">
      <c r="F45" s="95"/>
    </row>
    <row r="46" spans="1:21" ht="22.5" x14ac:dyDescent="0.25">
      <c r="B46" s="41" t="s">
        <v>1</v>
      </c>
      <c r="C46" s="44" t="s">
        <v>3</v>
      </c>
      <c r="D46" s="47" t="s">
        <v>4</v>
      </c>
      <c r="F46" s="91" t="s">
        <v>67</v>
      </c>
      <c r="G46" s="91" t="s">
        <v>68</v>
      </c>
      <c r="H46" s="91" t="s">
        <v>69</v>
      </c>
      <c r="I46" s="91" t="s">
        <v>70</v>
      </c>
      <c r="J46" s="91" t="s">
        <v>71</v>
      </c>
      <c r="K46" s="91" t="s">
        <v>72</v>
      </c>
      <c r="L46" s="91" t="s">
        <v>73</v>
      </c>
      <c r="M46" s="56" t="s">
        <v>74</v>
      </c>
      <c r="N46" s="98" t="s">
        <v>77</v>
      </c>
      <c r="O46" s="91" t="s">
        <v>4</v>
      </c>
      <c r="P46" s="98" t="s">
        <v>141</v>
      </c>
      <c r="Q46" s="80" t="s">
        <v>142</v>
      </c>
      <c r="R46" s="79"/>
      <c r="S46" s="91" t="s">
        <v>75</v>
      </c>
      <c r="T46" s="91" t="s">
        <v>76</v>
      </c>
      <c r="U46" s="56" t="s">
        <v>78</v>
      </c>
    </row>
    <row r="47" spans="1:21" x14ac:dyDescent="0.25">
      <c r="A47" s="50" t="s">
        <v>64</v>
      </c>
      <c r="B47" s="40" t="str">
        <f>Einteilung!Q145</f>
        <v>Fehr</v>
      </c>
      <c r="C47" s="40" t="str">
        <f>Einteilung!R145</f>
        <v>Patrick</v>
      </c>
      <c r="D47" s="40">
        <f>Einteilung!S145</f>
        <v>18</v>
      </c>
      <c r="F47" s="81"/>
      <c r="G47" s="81"/>
      <c r="H47" s="81"/>
      <c r="I47" s="81"/>
      <c r="J47" s="81"/>
      <c r="K47" s="81"/>
      <c r="L47" s="81" t="str">
        <f>IF(N47=0,"",SUM(F47:K47))</f>
        <v/>
      </c>
      <c r="M47" s="105" t="str">
        <f>IF(N47=0,"",L47/N47)</f>
        <v/>
      </c>
      <c r="N47" s="81">
        <f>COUNTIF(F47:K47,"&gt;0")</f>
        <v>0</v>
      </c>
      <c r="O47" s="81" t="str">
        <f>IF(L47="","",IF(D47="kein",'HC-Berechnung'!F62,IF(D47&gt;=0,D47)))</f>
        <v/>
      </c>
      <c r="P47" s="81" t="str">
        <f>IF(L47="","",L47+(N47*O47))</f>
        <v/>
      </c>
      <c r="Q47" s="105" t="str">
        <f>IF(L47="","",P47/N47)</f>
        <v/>
      </c>
      <c r="R47" s="78"/>
      <c r="S47" s="146" t="str">
        <f>IF(OR(N47&gt;0,N48&gt;0,N49&gt;0,N50&gt;0),SUM(F52:P52),"")</f>
        <v/>
      </c>
      <c r="T47" s="146" t="str">
        <f>IF(OR(N47&gt;0,N48&gt;0,N49&gt;0,N50&gt;0),P51+S47,"")</f>
        <v/>
      </c>
      <c r="U47" s="145" t="str">
        <f>IF(AND(N47=0,N48=0,N49=0,N50=0),"",T47/(SUM(N47:N50)))</f>
        <v/>
      </c>
    </row>
    <row r="48" spans="1:21" x14ac:dyDescent="0.25">
      <c r="A48" s="51" t="str">
        <f>Einteilung!G174</f>
        <v>BVR 1</v>
      </c>
      <c r="B48" s="40" t="str">
        <f>Einteilung!Q146</f>
        <v>Bacchi</v>
      </c>
      <c r="C48" s="40" t="str">
        <f>Einteilung!R146</f>
        <v>Pascal</v>
      </c>
      <c r="D48" s="40">
        <f>Einteilung!S146</f>
        <v>24</v>
      </c>
      <c r="F48" s="81"/>
      <c r="G48" s="81"/>
      <c r="H48" s="81"/>
      <c r="I48" s="81"/>
      <c r="J48" s="81"/>
      <c r="K48" s="81"/>
      <c r="L48" s="81" t="str">
        <f t="shared" ref="L48:L50" si="40">IF(N48=0,"",SUM(F48:K48))</f>
        <v/>
      </c>
      <c r="M48" s="105" t="str">
        <f t="shared" ref="M48:M50" si="41">IF(N48=0,"",L48/N48)</f>
        <v/>
      </c>
      <c r="N48" s="81">
        <f t="shared" ref="N48:N50" si="42">COUNTIF(F48:K48,"&gt;0")</f>
        <v>0</v>
      </c>
      <c r="O48" s="81" t="str">
        <f>IF(L48="","",IF(D48="kein",'HC-Berechnung'!F63,IF(D48&gt;=0,D48)))</f>
        <v/>
      </c>
      <c r="P48" s="81" t="str">
        <f t="shared" ref="P48:P50" si="43">IF(L48="","",L48+(N48*O48))</f>
        <v/>
      </c>
      <c r="Q48" s="105" t="str">
        <f t="shared" ref="Q48:Q50" si="44">IF(L48="","",P48/N48)</f>
        <v/>
      </c>
      <c r="R48" s="78"/>
      <c r="S48" s="147"/>
      <c r="T48" s="147"/>
      <c r="U48" s="145"/>
    </row>
    <row r="49" spans="1:21" x14ac:dyDescent="0.25">
      <c r="A49" s="51"/>
      <c r="B49" s="40" t="str">
        <f>Einteilung!Q147</f>
        <v>Simeaner</v>
      </c>
      <c r="C49" s="40" t="str">
        <f>Einteilung!R147</f>
        <v>Andreas</v>
      </c>
      <c r="D49" s="40">
        <f>Einteilung!S147</f>
        <v>26</v>
      </c>
      <c r="F49" s="106"/>
      <c r="G49" s="106"/>
      <c r="H49" s="106"/>
      <c r="I49" s="106"/>
      <c r="J49" s="106"/>
      <c r="K49" s="106"/>
      <c r="L49" s="81" t="str">
        <f t="shared" si="40"/>
        <v/>
      </c>
      <c r="M49" s="105" t="str">
        <f t="shared" si="41"/>
        <v/>
      </c>
      <c r="N49" s="81">
        <f t="shared" si="42"/>
        <v>0</v>
      </c>
      <c r="O49" s="81" t="str">
        <f>IF(L49="","",IF(D49="kein",'HC-Berechnung'!F64,IF(D49&gt;=0,D49)))</f>
        <v/>
      </c>
      <c r="P49" s="81" t="str">
        <f t="shared" si="43"/>
        <v/>
      </c>
      <c r="Q49" s="105" t="str">
        <f t="shared" si="44"/>
        <v/>
      </c>
      <c r="R49" s="78"/>
      <c r="S49" s="147"/>
      <c r="T49" s="147"/>
      <c r="U49" s="145"/>
    </row>
    <row r="50" spans="1:21" ht="13.5" thickBot="1" x14ac:dyDescent="0.3">
      <c r="A50" s="17"/>
      <c r="B50" s="40" t="str">
        <f>Einteilung!Q148</f>
        <v/>
      </c>
      <c r="C50" s="40" t="str">
        <f>Einteilung!R148</f>
        <v/>
      </c>
      <c r="D50" s="40" t="str">
        <f>Einteilung!S148</f>
        <v/>
      </c>
      <c r="F50" s="93"/>
      <c r="G50" s="93"/>
      <c r="H50" s="93"/>
      <c r="I50" s="93"/>
      <c r="J50" s="93"/>
      <c r="K50" s="93"/>
      <c r="L50" s="81" t="str">
        <f t="shared" si="40"/>
        <v/>
      </c>
      <c r="M50" s="105" t="str">
        <f t="shared" si="41"/>
        <v/>
      </c>
      <c r="N50" s="81">
        <f t="shared" si="42"/>
        <v>0</v>
      </c>
      <c r="O50" s="81" t="str">
        <f>IF(L50="","",IF(D50="kein",'HC-Berechnung'!F65,IF(D50&gt;=0,D50)))</f>
        <v/>
      </c>
      <c r="P50" s="81" t="str">
        <f t="shared" si="43"/>
        <v/>
      </c>
      <c r="Q50" s="105" t="str">
        <f t="shared" si="44"/>
        <v/>
      </c>
      <c r="R50" s="78"/>
      <c r="S50" s="148"/>
      <c r="T50" s="148"/>
      <c r="U50" s="145"/>
    </row>
    <row r="51" spans="1:21" ht="13.5" thickTop="1" x14ac:dyDescent="0.25">
      <c r="A51" s="18"/>
      <c r="B51" s="42"/>
      <c r="C51" s="45"/>
      <c r="D51" s="48"/>
      <c r="E51" s="19" t="s">
        <v>73</v>
      </c>
      <c r="F51" s="94" t="str">
        <f>IF(F53&lt;&gt;2,"",IF(AND(F47&gt;0,F48&gt;0),(F47+F48+$O$47+$O$48),IF(AND(F47&gt;0,F49&gt;0),(F47+F49+$O$47+$O$49),IF(AND(F47&gt;0,F50&gt;0),(F47+F50+$O$47+$O$50),IF(AND(F48&gt;0,F49&gt;0),(F48+F49+$O$48+$O$49),IF(AND(F48&gt;0,F50&gt;0),(F48+F50+$O$48+$O$50),IF(AND(F49&gt;0,F50&gt;0),(F49+F50+$O$49+$O$50))))))))</f>
        <v/>
      </c>
      <c r="G51" s="94" t="str">
        <f t="shared" ref="G51:K51" si="45">IF(G53&lt;&gt;2,"",IF(AND(G47&gt;0,G48&gt;0),(G47+G48+$O$47+$O$48),IF(AND(G47&gt;0,G49&gt;0),(G47+G49+$O$47+$O$49),IF(AND(G47&gt;0,G50&gt;0),(G47+G50+$O$47+$O$50),IF(AND(G48&gt;0,G49&gt;0),(G48+G49+$O$48+$O$49),IF(AND(G48&gt;0,G50&gt;0),(G48+G50+$O$48+$O$50),IF(AND(G49&gt;0,G50&gt;0),(G49+G50+$O$49+$O$50))))))))</f>
        <v/>
      </c>
      <c r="H51" s="94" t="str">
        <f t="shared" si="45"/>
        <v/>
      </c>
      <c r="I51" s="94" t="str">
        <f t="shared" si="45"/>
        <v/>
      </c>
      <c r="J51" s="94" t="str">
        <f t="shared" si="45"/>
        <v/>
      </c>
      <c r="K51" s="94" t="str">
        <f t="shared" si="45"/>
        <v/>
      </c>
      <c r="M51" s="21"/>
      <c r="O51" s="87"/>
      <c r="P51" s="99" t="str">
        <f>IF(AND(N47=0,N48=0,N49=0,N50=0),"",SUM(P47:P50))</f>
        <v/>
      </c>
      <c r="S51" s="89"/>
      <c r="T51" s="89"/>
    </row>
    <row r="52" spans="1:21" x14ac:dyDescent="0.25">
      <c r="A52" s="18"/>
      <c r="B52" s="42"/>
      <c r="C52" s="45"/>
      <c r="D52" s="48"/>
      <c r="E52" s="19" t="s">
        <v>75</v>
      </c>
      <c r="F52" s="96" t="str">
        <f>IF(AND(F44=0,F53=2),10,IF(OR(F44&lt;&gt;2,F53&lt;&gt;2),"",IF(F42&gt;F51,0,IF(F42&lt;F51,20,IF(F42=F51,10,)))))</f>
        <v/>
      </c>
      <c r="G52" s="96" t="str">
        <f t="shared" ref="G52:K52" si="46">IF(AND(G44=0,G53=2),10,IF(OR(G44&lt;&gt;2,G53&lt;&gt;2),"",IF(G42&gt;G51,0,IF(G42&lt;G51,20,IF(G42=G51,10,)))))</f>
        <v/>
      </c>
      <c r="H52" s="96" t="str">
        <f t="shared" si="46"/>
        <v/>
      </c>
      <c r="I52" s="96" t="str">
        <f t="shared" si="46"/>
        <v/>
      </c>
      <c r="J52" s="96" t="str">
        <f t="shared" si="46"/>
        <v/>
      </c>
      <c r="K52" s="96" t="str">
        <f t="shared" si="46"/>
        <v/>
      </c>
      <c r="M52" s="21"/>
      <c r="O52" s="88"/>
      <c r="P52" s="96" t="str">
        <f>IF(AND(P44=0,P53=12),25,IF(OR(P44&lt;&gt;12,P53&lt;&gt;12),"",IF(P42&gt;P51,0,IF(P42&lt;P51,50,IF(P42=P51,25,)))))</f>
        <v/>
      </c>
      <c r="S52" s="89"/>
      <c r="T52" s="89"/>
    </row>
    <row r="53" spans="1:21" x14ac:dyDescent="0.25">
      <c r="A53" s="18"/>
      <c r="B53" s="42"/>
      <c r="C53" s="45"/>
      <c r="D53" s="48"/>
      <c r="F53" s="126">
        <f>COUNTIF(F47:F50,"&gt;0")</f>
        <v>0</v>
      </c>
      <c r="G53" s="126">
        <f t="shared" ref="G53:K53" si="47">COUNTIF(G47:G50,"&gt;0")</f>
        <v>0</v>
      </c>
      <c r="H53" s="126">
        <f t="shared" si="47"/>
        <v>0</v>
      </c>
      <c r="I53" s="126">
        <f t="shared" si="47"/>
        <v>0</v>
      </c>
      <c r="J53" s="126">
        <f t="shared" si="47"/>
        <v>0</v>
      </c>
      <c r="K53" s="126">
        <f t="shared" si="47"/>
        <v>0</v>
      </c>
      <c r="L53" s="126"/>
      <c r="M53" s="127"/>
      <c r="N53" s="126"/>
      <c r="O53" s="126"/>
      <c r="P53" s="126">
        <f>SUM(F53:K53)</f>
        <v>0</v>
      </c>
      <c r="S53" s="89"/>
      <c r="T53" s="89"/>
      <c r="U53" s="21"/>
    </row>
    <row r="54" spans="1:21" x14ac:dyDescent="0.25">
      <c r="F54" s="95"/>
    </row>
    <row r="55" spans="1:21" ht="22.5" x14ac:dyDescent="0.25">
      <c r="B55" s="41" t="s">
        <v>1</v>
      </c>
      <c r="C55" s="44" t="s">
        <v>3</v>
      </c>
      <c r="D55" s="47" t="s">
        <v>4</v>
      </c>
      <c r="F55" s="91" t="s">
        <v>67</v>
      </c>
      <c r="G55" s="91" t="s">
        <v>68</v>
      </c>
      <c r="H55" s="91" t="s">
        <v>69</v>
      </c>
      <c r="I55" s="91" t="s">
        <v>70</v>
      </c>
      <c r="J55" s="91" t="s">
        <v>71</v>
      </c>
      <c r="K55" s="91" t="s">
        <v>72</v>
      </c>
      <c r="L55" s="91" t="s">
        <v>73</v>
      </c>
      <c r="M55" s="56" t="s">
        <v>74</v>
      </c>
      <c r="N55" s="98" t="s">
        <v>77</v>
      </c>
      <c r="O55" s="91" t="s">
        <v>4</v>
      </c>
      <c r="P55" s="98" t="s">
        <v>141</v>
      </c>
      <c r="Q55" s="80" t="s">
        <v>142</v>
      </c>
      <c r="R55" s="79"/>
      <c r="S55" s="91" t="s">
        <v>75</v>
      </c>
      <c r="T55" s="91" t="s">
        <v>76</v>
      </c>
      <c r="U55" s="56" t="s">
        <v>78</v>
      </c>
    </row>
    <row r="56" spans="1:21" x14ac:dyDescent="0.25">
      <c r="A56" s="50" t="s">
        <v>65</v>
      </c>
      <c r="B56" s="40" t="str">
        <f>Einteilung!Q149</f>
        <v/>
      </c>
      <c r="C56" s="40" t="str">
        <f>Einteilung!R149</f>
        <v/>
      </c>
      <c r="D56" s="40" t="str">
        <f>Einteilung!S149</f>
        <v/>
      </c>
      <c r="F56" s="81"/>
      <c r="G56" s="81"/>
      <c r="H56" s="81"/>
      <c r="I56" s="81"/>
      <c r="J56" s="81"/>
      <c r="K56" s="81"/>
      <c r="L56" s="81" t="str">
        <f>IF(N56=0,"",SUM(F56:K56))</f>
        <v/>
      </c>
      <c r="M56" s="105" t="str">
        <f>IF(N56=0,"",L56/N56)</f>
        <v/>
      </c>
      <c r="N56" s="81">
        <f>COUNTIF(F56:K56,"&gt;0")</f>
        <v>0</v>
      </c>
      <c r="O56" s="81" t="str">
        <f>IF(L56="","",IF(D56="kein",'HC-Berechnung'!F66,IF(D56&gt;=0,D56)))</f>
        <v/>
      </c>
      <c r="P56" s="81" t="str">
        <f>IF(L56="","",L56+(N56*O56))</f>
        <v/>
      </c>
      <c r="Q56" s="105" t="str">
        <f>IF(L56="","",P56/N56)</f>
        <v/>
      </c>
      <c r="R56" s="78"/>
      <c r="S56" s="146" t="str">
        <f>IF(OR(N56&gt;0,N57&gt;0,N58&gt;0,N59&gt;0),SUM(F61:P61),"")</f>
        <v/>
      </c>
      <c r="T56" s="146" t="str">
        <f>IF(OR(N56&gt;0,N57&gt;0,N58&gt;0,N59&gt;0),P60+S56,"")</f>
        <v/>
      </c>
      <c r="U56" s="145" t="str">
        <f>IF(AND(N56=0,N57=0,N58=0,N59=0),"",T56/(SUM(N56:N59)))</f>
        <v/>
      </c>
    </row>
    <row r="57" spans="1:21" x14ac:dyDescent="0.25">
      <c r="A57" s="51" t="str">
        <f>Einteilung!G175</f>
        <v/>
      </c>
      <c r="B57" s="40" t="str">
        <f>Einteilung!Q150</f>
        <v/>
      </c>
      <c r="C57" s="40" t="str">
        <f>Einteilung!R150</f>
        <v/>
      </c>
      <c r="D57" s="40" t="str">
        <f>Einteilung!S150</f>
        <v/>
      </c>
      <c r="F57" s="81"/>
      <c r="G57" s="81"/>
      <c r="H57" s="81"/>
      <c r="I57" s="81"/>
      <c r="J57" s="81"/>
      <c r="K57" s="81"/>
      <c r="L57" s="81" t="str">
        <f t="shared" ref="L57:L59" si="48">IF(N57=0,"",SUM(F57:K57))</f>
        <v/>
      </c>
      <c r="M57" s="105" t="str">
        <f t="shared" ref="M57:M59" si="49">IF(N57=0,"",L57/N57)</f>
        <v/>
      </c>
      <c r="N57" s="81">
        <f t="shared" ref="N57:N59" si="50">COUNTIF(F57:K57,"&gt;0")</f>
        <v>0</v>
      </c>
      <c r="O57" s="81" t="str">
        <f>IF(L57="","",IF(D57="kein",'HC-Berechnung'!F67,IF(D57&gt;=0,D57)))</f>
        <v/>
      </c>
      <c r="P57" s="81" t="str">
        <f t="shared" ref="P57:P59" si="51">IF(L57="","",L57+(N57*O57))</f>
        <v/>
      </c>
      <c r="Q57" s="105" t="str">
        <f t="shared" ref="Q57:Q59" si="52">IF(L57="","",P57/N57)</f>
        <v/>
      </c>
      <c r="R57" s="78"/>
      <c r="S57" s="147"/>
      <c r="T57" s="147"/>
      <c r="U57" s="145"/>
    </row>
    <row r="58" spans="1:21" x14ac:dyDescent="0.25">
      <c r="A58" s="51"/>
      <c r="B58" s="40" t="str">
        <f>Einteilung!Q151</f>
        <v/>
      </c>
      <c r="C58" s="40" t="str">
        <f>Einteilung!R151</f>
        <v/>
      </c>
      <c r="D58" s="40" t="str">
        <f>Einteilung!S151</f>
        <v/>
      </c>
      <c r="F58" s="106"/>
      <c r="G58" s="106"/>
      <c r="H58" s="106"/>
      <c r="I58" s="106"/>
      <c r="J58" s="106"/>
      <c r="K58" s="106"/>
      <c r="L58" s="81" t="str">
        <f t="shared" si="48"/>
        <v/>
      </c>
      <c r="M58" s="105" t="str">
        <f t="shared" si="49"/>
        <v/>
      </c>
      <c r="N58" s="81">
        <f t="shared" si="50"/>
        <v>0</v>
      </c>
      <c r="O58" s="81" t="str">
        <f>IF(L58="","",IF(D58="kein",'HC-Berechnung'!F68,IF(D58&gt;=0,D58)))</f>
        <v/>
      </c>
      <c r="P58" s="81" t="str">
        <f t="shared" si="51"/>
        <v/>
      </c>
      <c r="Q58" s="105" t="str">
        <f t="shared" si="52"/>
        <v/>
      </c>
      <c r="R58" s="78"/>
      <c r="S58" s="147"/>
      <c r="T58" s="147"/>
      <c r="U58" s="145"/>
    </row>
    <row r="59" spans="1:21" ht="13.5" thickBot="1" x14ac:dyDescent="0.3">
      <c r="A59" s="17"/>
      <c r="B59" s="40" t="str">
        <f>Einteilung!Q152</f>
        <v/>
      </c>
      <c r="C59" s="40" t="str">
        <f>Einteilung!R152</f>
        <v/>
      </c>
      <c r="D59" s="40" t="str">
        <f>Einteilung!S152</f>
        <v/>
      </c>
      <c r="F59" s="93"/>
      <c r="G59" s="93"/>
      <c r="H59" s="93"/>
      <c r="I59" s="93"/>
      <c r="J59" s="93"/>
      <c r="K59" s="93"/>
      <c r="L59" s="81" t="str">
        <f t="shared" si="48"/>
        <v/>
      </c>
      <c r="M59" s="105" t="str">
        <f t="shared" si="49"/>
        <v/>
      </c>
      <c r="N59" s="81">
        <f t="shared" si="50"/>
        <v>0</v>
      </c>
      <c r="O59" s="81" t="str">
        <f>IF(L59="","",IF(D59="kein",'HC-Berechnung'!F69,IF(D59&gt;=0,D59)))</f>
        <v/>
      </c>
      <c r="P59" s="81" t="str">
        <f t="shared" si="51"/>
        <v/>
      </c>
      <c r="Q59" s="105" t="str">
        <f t="shared" si="52"/>
        <v/>
      </c>
      <c r="R59" s="78"/>
      <c r="S59" s="148"/>
      <c r="T59" s="148"/>
      <c r="U59" s="145"/>
    </row>
    <row r="60" spans="1:21" ht="13.5" thickTop="1" x14ac:dyDescent="0.25">
      <c r="A60" s="18"/>
      <c r="B60" s="42"/>
      <c r="C60" s="45"/>
      <c r="D60" s="48"/>
      <c r="E60" s="19" t="s">
        <v>73</v>
      </c>
      <c r="F60" s="94" t="str">
        <f>IF(F62&lt;&gt;2,"",IF(AND(F56&gt;0,F57&gt;0),(F56+F57+$O$56+$O$57),IF(AND(F56&gt;0,F58&gt;0),(F56+F58+$O$56+$O$58),IF(AND(F56&gt;0,F59&gt;0),(F56+F59+$O$56+$O$59),IF(AND(F57&gt;0,F58&gt;0),(F57+F58+$O$57+$O$58),IF(AND(F57&gt;0,F59&gt;0),(F57+F59+$O$57+$O$59),IF(AND(F58&gt;0,F59&gt;0),(F58+F59+$O$58+$O$59))))))))</f>
        <v/>
      </c>
      <c r="G60" s="94" t="str">
        <f t="shared" ref="G60:K60" si="53">IF(G62&lt;&gt;2,"",IF(AND(G56&gt;0,G57&gt;0),(G56+G57+$O$56+$O$57),IF(AND(G56&gt;0,G58&gt;0),(G56+G58+$O$56+$O$58),IF(AND(G56&gt;0,G59&gt;0),(G56+G59+$O$56+$O$59),IF(AND(G57&gt;0,G58&gt;0),(G57+G58+$O$57+$O$58),IF(AND(G57&gt;0,G59&gt;0),(G57+G59+$O$57+$O$59),IF(AND(G58&gt;0,G59&gt;0),(G58+G59+$O$58+$O$59))))))))</f>
        <v/>
      </c>
      <c r="H60" s="94" t="str">
        <f t="shared" si="53"/>
        <v/>
      </c>
      <c r="I60" s="94" t="str">
        <f t="shared" si="53"/>
        <v/>
      </c>
      <c r="J60" s="94" t="str">
        <f t="shared" si="53"/>
        <v/>
      </c>
      <c r="K60" s="94" t="str">
        <f t="shared" si="53"/>
        <v/>
      </c>
      <c r="M60" s="21"/>
      <c r="O60" s="87"/>
      <c r="P60" s="99" t="str">
        <f>IF(AND(N56=0,N57=0,N58=0,N59=0),"",SUM(P56:P59))</f>
        <v/>
      </c>
      <c r="S60" s="89"/>
      <c r="T60" s="89"/>
    </row>
    <row r="61" spans="1:21" x14ac:dyDescent="0.25">
      <c r="A61" s="18"/>
      <c r="B61" s="42"/>
      <c r="C61" s="45"/>
      <c r="D61" s="48"/>
      <c r="E61" s="19" t="s">
        <v>75</v>
      </c>
      <c r="F61" s="96" t="str">
        <f>IF(AND(F62=2,F71=0),10,IF(OR(F62&lt;&gt;2,F71&lt;&gt;2),"",IF(F60&gt;F69,20,IF(F60&lt;F69,0,IF(F60=F69,10,)))))</f>
        <v/>
      </c>
      <c r="G61" s="96" t="str">
        <f t="shared" ref="G61:K61" si="54">IF(AND(G62=2,G71=0),10,IF(OR(G62&lt;&gt;2,G71&lt;&gt;2),"",IF(G60&gt;G69,20,IF(G60&lt;G69,0,IF(G60=G69,10,)))))</f>
        <v/>
      </c>
      <c r="H61" s="96" t="str">
        <f t="shared" si="54"/>
        <v/>
      </c>
      <c r="I61" s="96" t="str">
        <f t="shared" si="54"/>
        <v/>
      </c>
      <c r="J61" s="96" t="str">
        <f t="shared" si="54"/>
        <v/>
      </c>
      <c r="K61" s="96" t="str">
        <f t="shared" si="54"/>
        <v/>
      </c>
      <c r="M61" s="21"/>
      <c r="O61" s="88"/>
      <c r="P61" s="96" t="str">
        <f>IF(AND(P62=12,P71=0),25,IF(OR(P62&lt;&gt;12,P71&lt;&gt;12),"",IF(P60&gt;P69,50,IF(P60&lt;P69,0,IF(P60=P69,25,)))))</f>
        <v/>
      </c>
      <c r="S61" s="89"/>
      <c r="T61" s="89"/>
    </row>
    <row r="62" spans="1:21" x14ac:dyDescent="0.25">
      <c r="A62" s="18"/>
      <c r="B62" s="42"/>
      <c r="C62" s="45"/>
      <c r="D62" s="48"/>
      <c r="F62" s="126">
        <f>COUNTIF(F56:F59,"&gt;0")</f>
        <v>0</v>
      </c>
      <c r="G62" s="126">
        <f t="shared" ref="G62:K62" si="55">COUNTIF(G56:G59,"&gt;0")</f>
        <v>0</v>
      </c>
      <c r="H62" s="126">
        <f t="shared" si="55"/>
        <v>0</v>
      </c>
      <c r="I62" s="126">
        <f t="shared" si="55"/>
        <v>0</v>
      </c>
      <c r="J62" s="126">
        <f t="shared" si="55"/>
        <v>0</v>
      </c>
      <c r="K62" s="126">
        <f t="shared" si="55"/>
        <v>0</v>
      </c>
      <c r="L62" s="126"/>
      <c r="M62" s="127"/>
      <c r="N62" s="126"/>
      <c r="O62" s="126"/>
      <c r="P62" s="126">
        <f>SUM(F62:K62)</f>
        <v>0</v>
      </c>
      <c r="S62" s="89"/>
      <c r="T62" s="89"/>
      <c r="U62" s="21"/>
    </row>
    <row r="63" spans="1:21" x14ac:dyDescent="0.25">
      <c r="F63" s="95"/>
    </row>
    <row r="64" spans="1:21" ht="22.5" x14ac:dyDescent="0.25">
      <c r="B64" s="41" t="s">
        <v>1</v>
      </c>
      <c r="C64" s="44" t="s">
        <v>3</v>
      </c>
      <c r="D64" s="47" t="s">
        <v>4</v>
      </c>
      <c r="F64" s="91" t="s">
        <v>67</v>
      </c>
      <c r="G64" s="91" t="s">
        <v>68</v>
      </c>
      <c r="H64" s="91" t="s">
        <v>69</v>
      </c>
      <c r="I64" s="91" t="s">
        <v>70</v>
      </c>
      <c r="J64" s="91" t="s">
        <v>71</v>
      </c>
      <c r="K64" s="91" t="s">
        <v>72</v>
      </c>
      <c r="L64" s="91" t="s">
        <v>73</v>
      </c>
      <c r="M64" s="56" t="s">
        <v>74</v>
      </c>
      <c r="N64" s="98" t="s">
        <v>77</v>
      </c>
      <c r="O64" s="91" t="s">
        <v>4</v>
      </c>
      <c r="P64" s="98" t="s">
        <v>141</v>
      </c>
      <c r="Q64" s="80" t="s">
        <v>142</v>
      </c>
      <c r="R64" s="79"/>
      <c r="S64" s="91" t="s">
        <v>75</v>
      </c>
      <c r="T64" s="91" t="s">
        <v>76</v>
      </c>
      <c r="U64" s="56" t="s">
        <v>78</v>
      </c>
    </row>
    <row r="65" spans="1:21" x14ac:dyDescent="0.25">
      <c r="A65" s="50" t="s">
        <v>66</v>
      </c>
      <c r="B65" s="40" t="str">
        <f>Einteilung!Q153</f>
        <v/>
      </c>
      <c r="C65" s="40" t="str">
        <f>Einteilung!R153</f>
        <v/>
      </c>
      <c r="D65" s="40" t="str">
        <f>Einteilung!S153</f>
        <v/>
      </c>
      <c r="F65" s="81"/>
      <c r="G65" s="81"/>
      <c r="H65" s="81"/>
      <c r="I65" s="81"/>
      <c r="J65" s="81"/>
      <c r="K65" s="81"/>
      <c r="L65" s="81" t="str">
        <f>IF(N65=0,"",SUM(F65:K65))</f>
        <v/>
      </c>
      <c r="M65" s="105" t="str">
        <f>IF(N65=0,"",L65/N65)</f>
        <v/>
      </c>
      <c r="N65" s="81">
        <f>COUNTIF(F65:K65,"&gt;0")</f>
        <v>0</v>
      </c>
      <c r="O65" s="81" t="str">
        <f>IF(L65="","",IF(D65="kein",'HC-Berechnung'!F70,IF(D65&gt;=0,D65)))</f>
        <v/>
      </c>
      <c r="P65" s="81" t="str">
        <f>IF(L65="","",L65+(N65*O65))</f>
        <v/>
      </c>
      <c r="Q65" s="105" t="str">
        <f>IF(L65="","",P65/N65)</f>
        <v/>
      </c>
      <c r="R65" s="78"/>
      <c r="S65" s="146" t="str">
        <f>IF(OR(N65&gt;0,N66&gt;0,N67&gt;0,N68&gt;0),SUM(F70:P70),"")</f>
        <v/>
      </c>
      <c r="T65" s="146" t="str">
        <f>IF(OR(N65&gt;0,N66&gt;0,N67&gt;0,N68&gt;0),P69+S65,"")</f>
        <v/>
      </c>
      <c r="U65" s="145" t="str">
        <f>IF(AND(N65=0,N66=0,N67=0,N68=0),"",T65/(SUM(N65:N68)))</f>
        <v/>
      </c>
    </row>
    <row r="66" spans="1:21" x14ac:dyDescent="0.25">
      <c r="A66" s="51" t="str">
        <f>Einteilung!G176</f>
        <v/>
      </c>
      <c r="B66" s="40" t="str">
        <f>Einteilung!Q154</f>
        <v/>
      </c>
      <c r="C66" s="40" t="str">
        <f>Einteilung!R154</f>
        <v/>
      </c>
      <c r="D66" s="40" t="str">
        <f>Einteilung!S154</f>
        <v/>
      </c>
      <c r="F66" s="81"/>
      <c r="G66" s="81"/>
      <c r="H66" s="81"/>
      <c r="I66" s="81"/>
      <c r="J66" s="81"/>
      <c r="K66" s="81"/>
      <c r="L66" s="81" t="str">
        <f t="shared" ref="L66:L68" si="56">IF(N66=0,"",SUM(F66:K66))</f>
        <v/>
      </c>
      <c r="M66" s="105" t="str">
        <f t="shared" ref="M66:M68" si="57">IF(N66=0,"",L66/N66)</f>
        <v/>
      </c>
      <c r="N66" s="81">
        <f t="shared" ref="N66:N68" si="58">COUNTIF(F66:K66,"&gt;0")</f>
        <v>0</v>
      </c>
      <c r="O66" s="81" t="str">
        <f>IF(L66="","",IF(D66="kein",'HC-Berechnung'!F71,IF(D66&gt;=0,D66)))</f>
        <v/>
      </c>
      <c r="P66" s="81" t="str">
        <f t="shared" ref="P66:P68" si="59">IF(L66="","",L66+(N66*O66))</f>
        <v/>
      </c>
      <c r="Q66" s="105" t="str">
        <f t="shared" ref="Q66:Q68" si="60">IF(L66="","",P66/N66)</f>
        <v/>
      </c>
      <c r="R66" s="78"/>
      <c r="S66" s="147"/>
      <c r="T66" s="147"/>
      <c r="U66" s="145"/>
    </row>
    <row r="67" spans="1:21" x14ac:dyDescent="0.25">
      <c r="A67" s="51"/>
      <c r="B67" s="40" t="str">
        <f>Einteilung!Q155</f>
        <v/>
      </c>
      <c r="C67" s="40" t="str">
        <f>Einteilung!R155</f>
        <v/>
      </c>
      <c r="D67" s="40" t="str">
        <f>Einteilung!S155</f>
        <v/>
      </c>
      <c r="F67" s="106"/>
      <c r="G67" s="106"/>
      <c r="H67" s="106"/>
      <c r="I67" s="106"/>
      <c r="J67" s="106"/>
      <c r="K67" s="106"/>
      <c r="L67" s="81" t="str">
        <f t="shared" si="56"/>
        <v/>
      </c>
      <c r="M67" s="105" t="str">
        <f t="shared" si="57"/>
        <v/>
      </c>
      <c r="N67" s="81">
        <f t="shared" si="58"/>
        <v>0</v>
      </c>
      <c r="O67" s="81" t="str">
        <f>IF(L67="","",IF(D67="kein",'HC-Berechnung'!F72,IF(D67&gt;=0,D67)))</f>
        <v/>
      </c>
      <c r="P67" s="81" t="str">
        <f t="shared" si="59"/>
        <v/>
      </c>
      <c r="Q67" s="105" t="str">
        <f t="shared" si="60"/>
        <v/>
      </c>
      <c r="R67" s="78"/>
      <c r="S67" s="147"/>
      <c r="T67" s="147"/>
      <c r="U67" s="145"/>
    </row>
    <row r="68" spans="1:21" ht="13.5" thickBot="1" x14ac:dyDescent="0.3">
      <c r="A68" s="17"/>
      <c r="B68" s="40" t="str">
        <f>Einteilung!Q156</f>
        <v/>
      </c>
      <c r="C68" s="40" t="str">
        <f>Einteilung!R156</f>
        <v/>
      </c>
      <c r="D68" s="40" t="str">
        <f>Einteilung!S156</f>
        <v/>
      </c>
      <c r="F68" s="93"/>
      <c r="G68" s="93"/>
      <c r="H68" s="93"/>
      <c r="I68" s="93"/>
      <c r="J68" s="93"/>
      <c r="K68" s="93"/>
      <c r="L68" s="81" t="str">
        <f t="shared" si="56"/>
        <v/>
      </c>
      <c r="M68" s="105" t="str">
        <f t="shared" si="57"/>
        <v/>
      </c>
      <c r="N68" s="81">
        <f t="shared" si="58"/>
        <v>0</v>
      </c>
      <c r="O68" s="81" t="str">
        <f>IF(L68="","",IF(D68="kein",'HC-Berechnung'!F73,IF(D68&gt;=0,D68)))</f>
        <v/>
      </c>
      <c r="P68" s="81" t="str">
        <f t="shared" si="59"/>
        <v/>
      </c>
      <c r="Q68" s="105" t="str">
        <f t="shared" si="60"/>
        <v/>
      </c>
      <c r="R68" s="78"/>
      <c r="S68" s="148"/>
      <c r="T68" s="148"/>
      <c r="U68" s="145"/>
    </row>
    <row r="69" spans="1:21" ht="13.5" thickTop="1" x14ac:dyDescent="0.25">
      <c r="E69" s="19" t="s">
        <v>73</v>
      </c>
      <c r="F69" s="94" t="str">
        <f>IF(F71&lt;&gt;2,"",IF(AND(F65&gt;0,F66&gt;0),(F65+F66+$O$65+$O$66),IF(AND(F65&gt;0,F67&gt;0),(F65+F67+$O$65+$O$67),IF(AND(F65&gt;0,F68&gt;0),(F65+F68+$O$65+$O$68),IF(AND(F66&gt;0,F67&gt;0),(F66+F67+$O$66+$O$67),IF(AND(F66&gt;0,F68&gt;0),(F66+F68+$O$66+$O$68),IF(AND(F67&gt;0,F68&gt;0),(F67+F68+$O$67+$O$68))))))))</f>
        <v/>
      </c>
      <c r="G69" s="94" t="str">
        <f t="shared" ref="G69:K69" si="61">IF(G71&lt;&gt;2,"",IF(AND(G65&gt;0,G66&gt;0),(G65+G66+$O$65+$O$66),IF(AND(G65&gt;0,G67&gt;0),(G65+G67+$O$65+$O$67),IF(AND(G65&gt;0,G68&gt;0),(G65+G68+$O$65+$O$68),IF(AND(G66&gt;0,G67&gt;0),(G66+G67+$O$66+$O$67),IF(AND(G66&gt;0,G68&gt;0),(G66+G68+$O$66+$O$68),IF(AND(G67&gt;0,G68&gt;0),(G67+G68+$O$67+$O$68))))))))</f>
        <v/>
      </c>
      <c r="H69" s="94" t="str">
        <f t="shared" si="61"/>
        <v/>
      </c>
      <c r="I69" s="94" t="str">
        <f t="shared" si="61"/>
        <v/>
      </c>
      <c r="J69" s="94" t="str">
        <f t="shared" si="61"/>
        <v/>
      </c>
      <c r="K69" s="94" t="str">
        <f t="shared" si="61"/>
        <v/>
      </c>
      <c r="M69" s="21"/>
      <c r="O69" s="87"/>
      <c r="P69" s="99" t="str">
        <f>IF(AND(N65=0,N66=0,N67=0,N68=0),"",SUM(P65:P68))</f>
        <v/>
      </c>
      <c r="S69" s="89"/>
      <c r="T69" s="89"/>
    </row>
    <row r="70" spans="1:21" x14ac:dyDescent="0.25">
      <c r="E70" s="19" t="s">
        <v>75</v>
      </c>
      <c r="F70" s="96" t="str">
        <f>IF(AND(F62=0,F71=2),10,IF(OR(F62&lt;&gt;2,F71&lt;&gt;2),"",IF(F60&gt;F69,0,IF(F60&lt;F69,20,IF(F60=F69,10,)))))</f>
        <v/>
      </c>
      <c r="G70" s="96" t="str">
        <f t="shared" ref="G70:K70" si="62">IF(AND(G62=0,G71=2),10,IF(OR(G62&lt;&gt;2,G71&lt;&gt;2),"",IF(G60&gt;G69,0,IF(G60&lt;G69,20,IF(G60=G69,10,)))))</f>
        <v/>
      </c>
      <c r="H70" s="96" t="str">
        <f t="shared" si="62"/>
        <v/>
      </c>
      <c r="I70" s="96" t="str">
        <f t="shared" si="62"/>
        <v/>
      </c>
      <c r="J70" s="96" t="str">
        <f t="shared" si="62"/>
        <v/>
      </c>
      <c r="K70" s="96" t="str">
        <f t="shared" si="62"/>
        <v/>
      </c>
      <c r="M70" s="21"/>
      <c r="O70" s="88"/>
      <c r="P70" s="96" t="str">
        <f>IF(AND(P62=0,P71=12),25,IF(OR(P62&lt;&gt;12,P71&lt;&gt;12),"",IF(P60&gt;P69,0,IF(P60&lt;P69,50,IF(P60=P69,25,)))))</f>
        <v/>
      </c>
      <c r="S70" s="89"/>
      <c r="T70" s="89"/>
    </row>
    <row r="71" spans="1:21" x14ac:dyDescent="0.25">
      <c r="F71" s="128">
        <f>COUNTIF(F65:F68,"&gt;0")</f>
        <v>0</v>
      </c>
      <c r="G71" s="128">
        <f t="shared" ref="G71:K71" si="63">COUNTIF(G65:G68,"&gt;0")</f>
        <v>0</v>
      </c>
      <c r="H71" s="128">
        <f t="shared" si="63"/>
        <v>0</v>
      </c>
      <c r="I71" s="128">
        <f t="shared" si="63"/>
        <v>0</v>
      </c>
      <c r="J71" s="128">
        <f t="shared" si="63"/>
        <v>0</v>
      </c>
      <c r="K71" s="128">
        <f t="shared" si="63"/>
        <v>0</v>
      </c>
      <c r="L71" s="128"/>
      <c r="M71" s="129"/>
      <c r="N71" s="128"/>
      <c r="O71" s="128"/>
      <c r="P71" s="126">
        <f>SUM(F71:K71)</f>
        <v>0</v>
      </c>
    </row>
  </sheetData>
  <mergeCells count="24">
    <mergeCell ref="S2:S5"/>
    <mergeCell ref="T2:T5"/>
    <mergeCell ref="U2:U5"/>
    <mergeCell ref="S11:S14"/>
    <mergeCell ref="T11:T14"/>
    <mergeCell ref="U11:U14"/>
    <mergeCell ref="S20:S23"/>
    <mergeCell ref="T20:T23"/>
    <mergeCell ref="U20:U23"/>
    <mergeCell ref="S29:S32"/>
    <mergeCell ref="T29:T32"/>
    <mergeCell ref="U29:U32"/>
    <mergeCell ref="S38:S41"/>
    <mergeCell ref="T38:T41"/>
    <mergeCell ref="U38:U41"/>
    <mergeCell ref="S47:S50"/>
    <mergeCell ref="T47:T50"/>
    <mergeCell ref="U47:U50"/>
    <mergeCell ref="S56:S59"/>
    <mergeCell ref="T56:T59"/>
    <mergeCell ref="U56:U59"/>
    <mergeCell ref="S65:S68"/>
    <mergeCell ref="T65:T68"/>
    <mergeCell ref="U65:U68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15</vt:i4>
      </vt:variant>
    </vt:vector>
  </HeadingPairs>
  <TitlesOfParts>
    <vt:vector size="36" baseType="lpstr">
      <vt:lpstr>Mitgliederdaten</vt:lpstr>
      <vt:lpstr>Teams</vt:lpstr>
      <vt:lpstr>Einteilung</vt:lpstr>
      <vt:lpstr>Tag 1</vt:lpstr>
      <vt:lpstr>Tag 2</vt:lpstr>
      <vt:lpstr>Tag 3</vt:lpstr>
      <vt:lpstr>Tag 4</vt:lpstr>
      <vt:lpstr>Tag 5</vt:lpstr>
      <vt:lpstr>Tag 6</vt:lpstr>
      <vt:lpstr>Tag 7</vt:lpstr>
      <vt:lpstr>Tag 8</vt:lpstr>
      <vt:lpstr>Tag 9</vt:lpstr>
      <vt:lpstr>Tag 10</vt:lpstr>
      <vt:lpstr>Tag 11</vt:lpstr>
      <vt:lpstr>Tag 12</vt:lpstr>
      <vt:lpstr>Tag 13</vt:lpstr>
      <vt:lpstr>Tag 14</vt:lpstr>
      <vt:lpstr>HC-Berechnung</vt:lpstr>
      <vt:lpstr>Rangliste</vt:lpstr>
      <vt:lpstr>Sortierung Rangliste</vt:lpstr>
      <vt:lpstr>Zusamenfassung</vt:lpstr>
      <vt:lpstr>Rangliste!Druckbereich</vt:lpstr>
      <vt:lpstr>'Tag 1'!Druckbereich</vt:lpstr>
      <vt:lpstr>'Tag 10'!Druckbereich</vt:lpstr>
      <vt:lpstr>'Tag 11'!Druckbereich</vt:lpstr>
      <vt:lpstr>'Tag 12'!Druckbereich</vt:lpstr>
      <vt:lpstr>'Tag 13'!Druckbereich</vt:lpstr>
      <vt:lpstr>'Tag 14'!Druckbereich</vt:lpstr>
      <vt:lpstr>'Tag 2'!Druckbereich</vt:lpstr>
      <vt:lpstr>'Tag 3'!Druckbereich</vt:lpstr>
      <vt:lpstr>'Tag 4'!Druckbereich</vt:lpstr>
      <vt:lpstr>'Tag 5'!Druckbereich</vt:lpstr>
      <vt:lpstr>'Tag 6'!Druckbereich</vt:lpstr>
      <vt:lpstr>'Tag 7'!Druckbereich</vt:lpstr>
      <vt:lpstr>'Tag 8'!Druckbereich</vt:lpstr>
      <vt:lpstr>'Tag 9'!Druckbereich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VictorGeiger</dc:creator>
  <cp:lastModifiedBy>Andreas Simeaner</cp:lastModifiedBy>
  <cp:lastPrinted>2016-11-23T21:18:22Z</cp:lastPrinted>
  <dcterms:created xsi:type="dcterms:W3CDTF">2016-01-21T19:02:21Z</dcterms:created>
  <dcterms:modified xsi:type="dcterms:W3CDTF">2016-11-23T21:18:38Z</dcterms:modified>
</cp:coreProperties>
</file>